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그룹저장소\데이터알앤디그룹\001. 데이터R&amp;D그룹 업무자료\2022년\대행1. 제주특별자치도 방문관광객 실태조사(165,000천원)\099. 외국인입도통계\"/>
    </mc:Choice>
  </mc:AlternateContent>
  <bookViews>
    <workbookView xWindow="0" yWindow="0" windowWidth="28800" windowHeight="12255" activeTab="3"/>
  </bookViews>
  <sheets>
    <sheet name="표지" sheetId="8" r:id="rId1"/>
    <sheet name="1월" sheetId="10" r:id="rId2"/>
    <sheet name="2월" sheetId="22" r:id="rId3"/>
    <sheet name="3월" sheetId="23" r:id="rId4"/>
  </sheets>
  <calcPr calcId="162913"/>
</workbook>
</file>

<file path=xl/calcChain.xml><?xml version="1.0" encoding="utf-8"?>
<calcChain xmlns="http://schemas.openxmlformats.org/spreadsheetml/2006/main">
  <c r="K34" i="23" l="1"/>
  <c r="J34" i="23"/>
  <c r="L34" i="23" s="1"/>
  <c r="I34" i="23"/>
  <c r="F34" i="23"/>
  <c r="K33" i="23"/>
  <c r="J33" i="23"/>
  <c r="L33" i="23" s="1"/>
  <c r="I33" i="23"/>
  <c r="F33" i="23"/>
  <c r="K32" i="23"/>
  <c r="J32" i="23"/>
  <c r="L32" i="23" s="1"/>
  <c r="I32" i="23"/>
  <c r="F32" i="23"/>
  <c r="K31" i="23"/>
  <c r="J31" i="23"/>
  <c r="L31" i="23" s="1"/>
  <c r="I31" i="23"/>
  <c r="F31" i="23"/>
  <c r="K30" i="23"/>
  <c r="J30" i="23"/>
  <c r="L30" i="23" s="1"/>
  <c r="I30" i="23"/>
  <c r="D30" i="23"/>
  <c r="F30" i="23" s="1"/>
  <c r="K29" i="23"/>
  <c r="I29" i="23"/>
  <c r="D29" i="23"/>
  <c r="J29" i="23" s="1"/>
  <c r="L29" i="23" s="1"/>
  <c r="K28" i="23"/>
  <c r="J28" i="23"/>
  <c r="L28" i="23" s="1"/>
  <c r="I28" i="23"/>
  <c r="F28" i="23"/>
  <c r="K27" i="23"/>
  <c r="J27" i="23"/>
  <c r="L27" i="23" s="1"/>
  <c r="I27" i="23"/>
  <c r="F27" i="23"/>
  <c r="K26" i="23"/>
  <c r="J26" i="23"/>
  <c r="L26" i="23" s="1"/>
  <c r="I26" i="23"/>
  <c r="F26" i="23"/>
  <c r="K25" i="23"/>
  <c r="J25" i="23"/>
  <c r="L25" i="23" s="1"/>
  <c r="I25" i="23"/>
  <c r="F25" i="23"/>
  <c r="K24" i="23"/>
  <c r="J24" i="23"/>
  <c r="L24" i="23" s="1"/>
  <c r="I24" i="23"/>
  <c r="F24" i="23"/>
  <c r="K23" i="23"/>
  <c r="J23" i="23"/>
  <c r="L23" i="23" s="1"/>
  <c r="I23" i="23"/>
  <c r="F23" i="23"/>
  <c r="K22" i="23"/>
  <c r="J22" i="23"/>
  <c r="L22" i="23" s="1"/>
  <c r="I22" i="23"/>
  <c r="F22" i="23"/>
  <c r="K21" i="23"/>
  <c r="J21" i="23"/>
  <c r="L21" i="23" s="1"/>
  <c r="I21" i="23"/>
  <c r="F21" i="23"/>
  <c r="K20" i="23"/>
  <c r="J20" i="23"/>
  <c r="L20" i="23" s="1"/>
  <c r="I20" i="23"/>
  <c r="F20" i="23"/>
  <c r="K19" i="23"/>
  <c r="J19" i="23"/>
  <c r="L19" i="23" s="1"/>
  <c r="I19" i="23"/>
  <c r="F19" i="23"/>
  <c r="L18" i="23"/>
  <c r="K18" i="23"/>
  <c r="J18" i="23"/>
  <c r="I18" i="23"/>
  <c r="K17" i="23"/>
  <c r="J17" i="23"/>
  <c r="L17" i="23" s="1"/>
  <c r="I17" i="23"/>
  <c r="K16" i="23"/>
  <c r="J16" i="23"/>
  <c r="L16" i="23" s="1"/>
  <c r="I16" i="23"/>
  <c r="F16" i="23"/>
  <c r="K15" i="23"/>
  <c r="J15" i="23"/>
  <c r="L15" i="23" s="1"/>
  <c r="I15" i="23"/>
  <c r="F15" i="23"/>
  <c r="L14" i="23"/>
  <c r="K14" i="23"/>
  <c r="J14" i="23"/>
  <c r="I14" i="23"/>
  <c r="F14" i="23"/>
  <c r="K13" i="23"/>
  <c r="L13" i="23" s="1"/>
  <c r="J13" i="23"/>
  <c r="I13" i="23"/>
  <c r="F13" i="23"/>
  <c r="K12" i="23"/>
  <c r="J12" i="23"/>
  <c r="L12" i="23" s="1"/>
  <c r="I12" i="23"/>
  <c r="F12" i="23"/>
  <c r="K11" i="23"/>
  <c r="J11" i="23"/>
  <c r="L11" i="23" s="1"/>
  <c r="I11" i="23"/>
  <c r="F11" i="23"/>
  <c r="K10" i="23"/>
  <c r="J10" i="23"/>
  <c r="L10" i="23" s="1"/>
  <c r="I10" i="23"/>
  <c r="F10" i="23"/>
  <c r="K9" i="23"/>
  <c r="J9" i="23"/>
  <c r="I9" i="23"/>
  <c r="F9" i="23"/>
  <c r="K8" i="23"/>
  <c r="J8" i="23"/>
  <c r="L8" i="23" s="1"/>
  <c r="I8" i="23"/>
  <c r="D8" i="23"/>
  <c r="F8" i="23" s="1"/>
  <c r="K7" i="23"/>
  <c r="I7" i="23"/>
  <c r="D7" i="23"/>
  <c r="J7" i="23" s="1"/>
  <c r="L7" i="23" s="1"/>
  <c r="K6" i="23"/>
  <c r="I6" i="23"/>
  <c r="F6" i="23"/>
  <c r="D6" i="23"/>
  <c r="J6" i="23" s="1"/>
  <c r="L6" i="23" s="1"/>
  <c r="K5" i="23"/>
  <c r="I5" i="23"/>
  <c r="F29" i="23" l="1"/>
  <c r="F7" i="23"/>
  <c r="L9" i="23"/>
  <c r="D5" i="23"/>
  <c r="D6" i="22"/>
  <c r="D5" i="22"/>
  <c r="D30" i="22"/>
  <c r="D29" i="22"/>
  <c r="F5" i="23" l="1"/>
  <c r="J5" i="23"/>
  <c r="L5" i="23" s="1"/>
  <c r="D6" i="10"/>
  <c r="D5" i="10"/>
  <c r="D29" i="10"/>
  <c r="E29" i="10"/>
  <c r="H8" i="10" l="1"/>
  <c r="H6" i="10" s="1"/>
  <c r="H7" i="10"/>
  <c r="H5" i="10" s="1"/>
  <c r="E30" i="10"/>
  <c r="E8" i="10"/>
  <c r="E7" i="10"/>
  <c r="H8" i="22"/>
  <c r="H6" i="22" s="1"/>
  <c r="H7" i="22"/>
  <c r="H5" i="22" s="1"/>
  <c r="E30" i="22"/>
  <c r="E29" i="22"/>
  <c r="E8" i="22"/>
  <c r="E6" i="22" s="1"/>
  <c r="E7" i="22"/>
  <c r="E5" i="22" s="1"/>
  <c r="E5" i="10" l="1"/>
  <c r="E6" i="10"/>
  <c r="K34" i="22" l="1"/>
  <c r="J34" i="22"/>
  <c r="I34" i="22"/>
  <c r="F34" i="22"/>
  <c r="K33" i="22"/>
  <c r="J33" i="22"/>
  <c r="I33" i="22"/>
  <c r="F33" i="22"/>
  <c r="K32" i="22"/>
  <c r="J32" i="22"/>
  <c r="L32" i="22" s="1"/>
  <c r="I32" i="22"/>
  <c r="F32" i="22"/>
  <c r="K31" i="22"/>
  <c r="J31" i="22"/>
  <c r="I31" i="22"/>
  <c r="F31" i="22"/>
  <c r="I30" i="22"/>
  <c r="K30" i="22"/>
  <c r="J30" i="22"/>
  <c r="I29" i="22"/>
  <c r="K29" i="22"/>
  <c r="J29" i="22"/>
  <c r="K28" i="22"/>
  <c r="J28" i="22"/>
  <c r="I28" i="22"/>
  <c r="F28" i="22"/>
  <c r="K27" i="22"/>
  <c r="J27" i="22"/>
  <c r="I27" i="22"/>
  <c r="F27" i="22"/>
  <c r="K26" i="22"/>
  <c r="J26" i="22"/>
  <c r="I26" i="22"/>
  <c r="F26" i="22"/>
  <c r="K25" i="22"/>
  <c r="J25" i="22"/>
  <c r="I25" i="22"/>
  <c r="F25" i="22"/>
  <c r="K24" i="22"/>
  <c r="J24" i="22"/>
  <c r="I24" i="22"/>
  <c r="F24" i="22"/>
  <c r="K23" i="22"/>
  <c r="J23" i="22"/>
  <c r="I23" i="22"/>
  <c r="F23" i="22"/>
  <c r="K22" i="22"/>
  <c r="J22" i="22"/>
  <c r="I22" i="22"/>
  <c r="F22" i="22"/>
  <c r="K21" i="22"/>
  <c r="J21" i="22"/>
  <c r="I21" i="22"/>
  <c r="F21" i="22"/>
  <c r="K20" i="22"/>
  <c r="J20" i="22"/>
  <c r="I20" i="22"/>
  <c r="F20" i="22"/>
  <c r="K19" i="22"/>
  <c r="J19" i="22"/>
  <c r="I19" i="22"/>
  <c r="F19" i="22"/>
  <c r="K18" i="22"/>
  <c r="J18" i="22"/>
  <c r="I18" i="22"/>
  <c r="K17" i="22"/>
  <c r="J17" i="22"/>
  <c r="I17" i="22"/>
  <c r="K16" i="22"/>
  <c r="J16" i="22"/>
  <c r="I16" i="22"/>
  <c r="F16" i="22"/>
  <c r="K15" i="22"/>
  <c r="J15" i="22"/>
  <c r="I15" i="22"/>
  <c r="F15" i="22"/>
  <c r="K14" i="22"/>
  <c r="J14" i="22"/>
  <c r="I14" i="22"/>
  <c r="F14" i="22"/>
  <c r="K13" i="22"/>
  <c r="J13" i="22"/>
  <c r="I13" i="22"/>
  <c r="F13" i="22"/>
  <c r="K12" i="22"/>
  <c r="J12" i="22"/>
  <c r="I12" i="22"/>
  <c r="F12" i="22"/>
  <c r="K11" i="22"/>
  <c r="J11" i="22"/>
  <c r="I11" i="22"/>
  <c r="F11" i="22"/>
  <c r="K10" i="22"/>
  <c r="J10" i="22"/>
  <c r="I10" i="22"/>
  <c r="F10" i="22"/>
  <c r="K9" i="22"/>
  <c r="J9" i="22"/>
  <c r="I9" i="22"/>
  <c r="F9" i="22"/>
  <c r="I8" i="22"/>
  <c r="K8" i="22"/>
  <c r="J8" i="22"/>
  <c r="I7" i="22"/>
  <c r="J7" i="22"/>
  <c r="L18" i="22" l="1"/>
  <c r="F30" i="22"/>
  <c r="J6" i="22"/>
  <c r="L29" i="22"/>
  <c r="L33" i="22"/>
  <c r="F8" i="22"/>
  <c r="F6" i="22"/>
  <c r="L31" i="22"/>
  <c r="L34" i="22"/>
  <c r="K7" i="22"/>
  <c r="L7" i="22" s="1"/>
  <c r="K5" i="22"/>
  <c r="I6" i="22"/>
  <c r="L9" i="22"/>
  <c r="L10" i="22"/>
  <c r="L11" i="22"/>
  <c r="L12" i="22"/>
  <c r="L13" i="22"/>
  <c r="L14" i="22"/>
  <c r="L15" i="22"/>
  <c r="L16" i="22"/>
  <c r="L17" i="22"/>
  <c r="L19" i="22"/>
  <c r="L20" i="22"/>
  <c r="L21" i="22"/>
  <c r="L22" i="22"/>
  <c r="L23" i="22"/>
  <c r="L24" i="22"/>
  <c r="L25" i="22"/>
  <c r="L26" i="22"/>
  <c r="L27" i="22"/>
  <c r="L28" i="22"/>
  <c r="L8" i="22"/>
  <c r="L30" i="22"/>
  <c r="F5" i="22"/>
  <c r="F29" i="22"/>
  <c r="I5" i="22"/>
  <c r="F7" i="22"/>
  <c r="K6" i="22" l="1"/>
  <c r="L6" i="22" s="1"/>
  <c r="J5" i="22"/>
  <c r="L5" i="22" s="1"/>
  <c r="I33" i="10"/>
  <c r="I32" i="10"/>
  <c r="I31" i="10"/>
  <c r="I30" i="10"/>
  <c r="I2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9" i="10"/>
  <c r="I8" i="10"/>
  <c r="I7" i="10"/>
  <c r="I34" i="10"/>
  <c r="I6" i="10"/>
  <c r="I5" i="10"/>
  <c r="J34" i="10" l="1"/>
  <c r="K34" i="10"/>
  <c r="J33" i="10"/>
  <c r="K33" i="10"/>
  <c r="J32" i="10"/>
  <c r="K32" i="10"/>
  <c r="J31" i="10"/>
  <c r="K31" i="10"/>
  <c r="J28" i="10"/>
  <c r="K28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K11" i="10"/>
  <c r="J11" i="10"/>
  <c r="K10" i="10"/>
  <c r="J10" i="10"/>
  <c r="J9" i="10"/>
  <c r="K9" i="10"/>
  <c r="K8" i="10"/>
  <c r="F34" i="10"/>
  <c r="F33" i="10"/>
  <c r="F32" i="10"/>
  <c r="F31" i="10"/>
  <c r="F28" i="10"/>
  <c r="F27" i="10"/>
  <c r="F26" i="10"/>
  <c r="F25" i="10"/>
  <c r="F24" i="10"/>
  <c r="F23" i="10"/>
  <c r="F22" i="10"/>
  <c r="F21" i="10"/>
  <c r="F20" i="10"/>
  <c r="F19" i="10"/>
  <c r="F16" i="10"/>
  <c r="F15" i="10"/>
  <c r="F14" i="10"/>
  <c r="F13" i="10"/>
  <c r="F12" i="10"/>
  <c r="F11" i="10"/>
  <c r="F10" i="10"/>
  <c r="F9" i="10"/>
  <c r="K6" i="10"/>
  <c r="J30" i="10"/>
  <c r="K29" i="10"/>
  <c r="F29" i="10" l="1"/>
  <c r="F8" i="10"/>
  <c r="F7" i="10"/>
  <c r="L11" i="10"/>
  <c r="L15" i="10"/>
  <c r="J29" i="10"/>
  <c r="L29" i="10" s="1"/>
  <c r="F6" i="10"/>
  <c r="J7" i="10"/>
  <c r="L10" i="10"/>
  <c r="L27" i="10"/>
  <c r="L25" i="10"/>
  <c r="L23" i="10"/>
  <c r="L21" i="10"/>
  <c r="L19" i="10"/>
  <c r="L17" i="10"/>
  <c r="J8" i="10"/>
  <c r="L8" i="10" s="1"/>
  <c r="L14" i="10"/>
  <c r="L12" i="10"/>
  <c r="L32" i="10"/>
  <c r="L34" i="10"/>
  <c r="L26" i="10"/>
  <c r="L24" i="10"/>
  <c r="L22" i="10"/>
  <c r="L20" i="10"/>
  <c r="L18" i="10"/>
  <c r="L16" i="10"/>
  <c r="L9" i="10"/>
  <c r="L13" i="10"/>
  <c r="L28" i="10"/>
  <c r="L31" i="10"/>
  <c r="L33" i="10"/>
  <c r="K30" i="10"/>
  <c r="L30" i="10" s="1"/>
  <c r="F30" i="10"/>
  <c r="K5" i="10"/>
  <c r="K7" i="10"/>
  <c r="L7" i="10" l="1"/>
  <c r="J6" i="10"/>
  <c r="L6" i="10" s="1"/>
  <c r="J5" i="10"/>
  <c r="L5" i="10" s="1"/>
  <c r="F5" i="10"/>
</calcChain>
</file>

<file path=xl/sharedStrings.xml><?xml version="1.0" encoding="utf-8"?>
<sst xmlns="http://schemas.openxmlformats.org/spreadsheetml/2006/main" count="186" uniqueCount="33">
  <si>
    <t>월계</t>
  </si>
  <si>
    <t>누계</t>
  </si>
  <si>
    <t>소계</t>
  </si>
  <si>
    <t>일본</t>
  </si>
  <si>
    <t>중국</t>
  </si>
  <si>
    <t>홍콩</t>
  </si>
  <si>
    <t>대만</t>
  </si>
  <si>
    <t>싱가폴</t>
  </si>
  <si>
    <t>베트남</t>
  </si>
  <si>
    <t>태국</t>
  </si>
  <si>
    <t>기타</t>
  </si>
  <si>
    <t>미국</t>
  </si>
  <si>
    <t xml:space="preserve">제주관광공사 </t>
    <phoneticPr fontId="2" type="noConversion"/>
  </si>
  <si>
    <t>* 제주특별자치도관광협회 입도통계 및 한국관광공사 한국관광통계에서 발췌∙수정</t>
    <phoneticPr fontId="2" type="noConversion"/>
  </si>
  <si>
    <t>* 제주특별자치도 입도통계는 확정치가 발표되지 않은 경우 잠정치를 이용함</t>
    <phoneticPr fontId="2" type="noConversion"/>
  </si>
  <si>
    <t>총계</t>
    <phoneticPr fontId="2" type="noConversion"/>
  </si>
  <si>
    <t>아시아</t>
    <phoneticPr fontId="2" type="noConversion"/>
  </si>
  <si>
    <t>말레이시아</t>
    <phoneticPr fontId="2" type="noConversion"/>
  </si>
  <si>
    <t>인도네시아</t>
    <phoneticPr fontId="2" type="noConversion"/>
  </si>
  <si>
    <t>서구 등</t>
    <phoneticPr fontId="2" type="noConversion"/>
  </si>
  <si>
    <t>제주 외국인관광통계 1월</t>
    <phoneticPr fontId="2" type="noConversion"/>
  </si>
  <si>
    <t>제주(A)</t>
    <phoneticPr fontId="2" type="noConversion"/>
  </si>
  <si>
    <t>한국(B)</t>
    <phoneticPr fontId="2" type="noConversion"/>
  </si>
  <si>
    <t>증감률(%)</t>
    <phoneticPr fontId="2" type="noConversion"/>
  </si>
  <si>
    <t>제주 점유율(%)</t>
    <phoneticPr fontId="2" type="noConversion"/>
  </si>
  <si>
    <t>증감</t>
    <phoneticPr fontId="2" type="noConversion"/>
  </si>
  <si>
    <t>064) 740-6055</t>
    <phoneticPr fontId="2" type="noConversion"/>
  </si>
  <si>
    <t>2021년</t>
    <phoneticPr fontId="2" type="noConversion"/>
  </si>
  <si>
    <t>제주 외국인관광통계 2월</t>
    <phoneticPr fontId="2" type="noConversion"/>
  </si>
  <si>
    <r>
      <rPr>
        <sz val="36"/>
        <color rgb="FF0000CC"/>
        <rFont val="HY견고딕"/>
        <family val="1"/>
        <charset val="129"/>
      </rPr>
      <t>2022년 제주특별자치도</t>
    </r>
    <r>
      <rPr>
        <sz val="36"/>
        <color theme="1"/>
        <rFont val="HY견고딕"/>
        <family val="1"/>
        <charset val="129"/>
      </rPr>
      <t xml:space="preserve">
 외국인관광객 입도통계</t>
    </r>
    <phoneticPr fontId="2" type="noConversion"/>
  </si>
  <si>
    <t>데이터R&amp;D그룹</t>
    <phoneticPr fontId="2" type="noConversion"/>
  </si>
  <si>
    <t>2022년</t>
    <phoneticPr fontId="2" type="noConversion"/>
  </si>
  <si>
    <t>제주 외국인관광통계 3월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</si>
</sst>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 "/>
    <numFmt numFmtId="177" formatCode="_ * #,##0.00_ ;_ * \-#,##0.00_ ;_ * &quot;-&quot;??_ ;_ @_ "/>
    <numFmt numFmtId="178" formatCode="#,##0_ ;[Red]\-#,##0\ "/>
    <numFmt numFmtId="179" formatCode="#,##0.0_ ;[Red]\-#,##0.0\ "/>
    <numFmt numFmtId="180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36"/>
      <color theme="1"/>
      <name val="HY견고딕"/>
      <family val="1"/>
      <charset val="129"/>
    </font>
    <font>
      <sz val="36"/>
      <color rgb="FF0000CC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3" fillId="2" borderId="11" xfId="1" applyNumberFormat="1" applyFont="1" applyFill="1" applyBorder="1" applyAlignment="1">
      <alignment horizontal="distributed" vertical="center" indent="1" shrinkToFit="1"/>
    </xf>
    <xf numFmtId="0" fontId="13" fillId="2" borderId="1" xfId="1" applyNumberFormat="1" applyFont="1" applyFill="1" applyBorder="1" applyAlignment="1">
      <alignment horizontal="distributed" vertical="center" indent="1" shrinkToFit="1"/>
    </xf>
    <xf numFmtId="0" fontId="9" fillId="2" borderId="11" xfId="1" applyNumberFormat="1" applyFont="1" applyFill="1" applyBorder="1" applyAlignment="1">
      <alignment horizontal="distributed" vertical="center" indent="1" shrinkToFit="1"/>
    </xf>
    <xf numFmtId="0" fontId="9" fillId="2" borderId="1" xfId="1" applyNumberFormat="1" applyFont="1" applyFill="1" applyBorder="1" applyAlignment="1">
      <alignment horizontal="distributed" vertical="center" indent="1" shrinkToFit="1"/>
    </xf>
    <xf numFmtId="0" fontId="9" fillId="2" borderId="3" xfId="1" applyNumberFormat="1" applyFont="1" applyFill="1" applyBorder="1" applyAlignment="1">
      <alignment horizontal="distributed" vertical="center" indent="1" shrinkToFit="1"/>
    </xf>
    <xf numFmtId="0" fontId="14" fillId="2" borderId="11" xfId="1" applyNumberFormat="1" applyFont="1" applyFill="1" applyBorder="1" applyAlignment="1">
      <alignment horizontal="distributed" vertical="center" indent="1" shrinkToFit="1"/>
    </xf>
    <xf numFmtId="0" fontId="14" fillId="2" borderId="1" xfId="1" applyNumberFormat="1" applyFont="1" applyFill="1" applyBorder="1" applyAlignment="1">
      <alignment horizontal="distributed" vertical="center" indent="1" shrinkToFit="1"/>
    </xf>
    <xf numFmtId="0" fontId="14" fillId="2" borderId="3" xfId="1" applyNumberFormat="1" applyFont="1" applyFill="1" applyBorder="1" applyAlignment="1">
      <alignment horizontal="distributed" vertical="center" indent="1" shrinkToFit="1"/>
    </xf>
    <xf numFmtId="0" fontId="14" fillId="2" borderId="4" xfId="1" applyNumberFormat="1" applyFont="1" applyFill="1" applyBorder="1" applyAlignment="1">
      <alignment horizontal="distributed" vertical="center" indent="1" shrinkToFit="1"/>
    </xf>
    <xf numFmtId="176" fontId="15" fillId="2" borderId="8" xfId="1" applyNumberFormat="1" applyFont="1" applyFill="1" applyBorder="1" applyAlignment="1">
      <alignment horizontal="center" vertical="center"/>
    </xf>
    <xf numFmtId="176" fontId="15" fillId="2" borderId="31" xfId="1" applyNumberFormat="1" applyFont="1" applyFill="1" applyBorder="1" applyAlignment="1">
      <alignment horizontal="center" vertical="center"/>
    </xf>
    <xf numFmtId="41" fontId="15" fillId="2" borderId="36" xfId="3" applyFont="1" applyFill="1" applyBorder="1" applyAlignment="1">
      <alignment horizontal="center" vertical="center"/>
    </xf>
    <xf numFmtId="41" fontId="15" fillId="2" borderId="37" xfId="3" applyFont="1" applyFill="1" applyBorder="1" applyAlignment="1">
      <alignment horizontal="center" vertical="center"/>
    </xf>
    <xf numFmtId="41" fontId="15" fillId="2" borderId="38" xfId="3" applyFont="1" applyFill="1" applyBorder="1" applyAlignment="1">
      <alignment horizontal="center" vertical="center"/>
    </xf>
    <xf numFmtId="176" fontId="15" fillId="2" borderId="44" xfId="1" applyNumberFormat="1" applyFont="1" applyFill="1" applyBorder="1" applyAlignment="1">
      <alignment horizontal="center" vertical="center"/>
    </xf>
    <xf numFmtId="178" fontId="15" fillId="3" borderId="5" xfId="3" applyNumberFormat="1" applyFont="1" applyFill="1" applyBorder="1" applyAlignment="1">
      <alignment horizontal="right" vertical="center"/>
    </xf>
    <xf numFmtId="178" fontId="15" fillId="3" borderId="19" xfId="3" applyNumberFormat="1" applyFont="1" applyFill="1" applyBorder="1" applyAlignment="1">
      <alignment horizontal="right" vertical="center"/>
    </xf>
    <xf numFmtId="178" fontId="15" fillId="4" borderId="9" xfId="3" applyNumberFormat="1" applyFont="1" applyFill="1" applyBorder="1" applyAlignment="1">
      <alignment horizontal="right" vertical="center"/>
    </xf>
    <xf numFmtId="178" fontId="15" fillId="4" borderId="22" xfId="3" applyNumberFormat="1" applyFont="1" applyFill="1" applyBorder="1" applyAlignment="1">
      <alignment horizontal="right" vertical="center"/>
    </xf>
    <xf numFmtId="178" fontId="14" fillId="3" borderId="5" xfId="3" applyNumberFormat="1" applyFont="1" applyFill="1" applyBorder="1" applyAlignment="1">
      <alignment horizontal="right" vertical="center"/>
    </xf>
    <xf numFmtId="178" fontId="14" fillId="3" borderId="19" xfId="3" applyNumberFormat="1" applyFont="1" applyFill="1" applyBorder="1" applyAlignment="1">
      <alignment horizontal="right" vertical="center"/>
    </xf>
    <xf numFmtId="178" fontId="14" fillId="4" borderId="9" xfId="3" applyNumberFormat="1" applyFont="1" applyFill="1" applyBorder="1" applyAlignment="1">
      <alignment horizontal="right" vertical="center"/>
    </xf>
    <xf numFmtId="178" fontId="14" fillId="4" borderId="22" xfId="3" applyNumberFormat="1" applyFont="1" applyFill="1" applyBorder="1" applyAlignment="1">
      <alignment horizontal="right" vertical="center"/>
    </xf>
    <xf numFmtId="179" fontId="15" fillId="3" borderId="32" xfId="2" applyNumberFormat="1" applyFont="1" applyFill="1" applyBorder="1" applyAlignment="1">
      <alignment horizontal="right" vertical="center"/>
    </xf>
    <xf numFmtId="179" fontId="15" fillId="4" borderId="33" xfId="2" applyNumberFormat="1" applyFont="1" applyFill="1" applyBorder="1" applyAlignment="1">
      <alignment horizontal="right" vertical="center"/>
    </xf>
    <xf numFmtId="179" fontId="14" fillId="3" borderId="32" xfId="2" applyNumberFormat="1" applyFont="1" applyFill="1" applyBorder="1" applyAlignment="1">
      <alignment horizontal="right" vertical="center"/>
    </xf>
    <xf numFmtId="179" fontId="14" fillId="4" borderId="33" xfId="2" applyNumberFormat="1" applyFont="1" applyFill="1" applyBorder="1" applyAlignment="1">
      <alignment horizontal="right" vertical="center"/>
    </xf>
    <xf numFmtId="179" fontId="14" fillId="3" borderId="31" xfId="2" applyNumberFormat="1" applyFont="1" applyFill="1" applyBorder="1" applyAlignment="1">
      <alignment horizontal="right" vertical="center"/>
    </xf>
    <xf numFmtId="179" fontId="14" fillId="4" borderId="31" xfId="2" applyNumberFormat="1" applyFont="1" applyFill="1" applyBorder="1" applyAlignment="1">
      <alignment horizontal="right" vertical="center"/>
    </xf>
    <xf numFmtId="179" fontId="9" fillId="3" borderId="32" xfId="0" applyNumberFormat="1" applyFont="1" applyFill="1" applyBorder="1" applyAlignment="1">
      <alignment horizontal="right" vertical="center"/>
    </xf>
    <xf numFmtId="179" fontId="9" fillId="4" borderId="33" xfId="0" applyNumberFormat="1" applyFont="1" applyFill="1" applyBorder="1" applyAlignment="1">
      <alignment horizontal="right" vertical="center"/>
    </xf>
    <xf numFmtId="179" fontId="14" fillId="4" borderId="34" xfId="2" applyNumberFormat="1" applyFont="1" applyFill="1" applyBorder="1" applyAlignment="1">
      <alignment horizontal="right" vertical="center"/>
    </xf>
    <xf numFmtId="179" fontId="15" fillId="3" borderId="19" xfId="3" applyNumberFormat="1" applyFont="1" applyFill="1" applyBorder="1" applyAlignment="1">
      <alignment horizontal="right" vertical="center"/>
    </xf>
    <xf numFmtId="179" fontId="15" fillId="3" borderId="6" xfId="3" applyNumberFormat="1" applyFont="1" applyFill="1" applyBorder="1" applyAlignment="1">
      <alignment horizontal="right" vertical="center"/>
    </xf>
    <xf numFmtId="179" fontId="15" fillId="4" borderId="22" xfId="3" applyNumberFormat="1" applyFont="1" applyFill="1" applyBorder="1" applyAlignment="1">
      <alignment horizontal="right" vertical="center"/>
    </xf>
    <xf numFmtId="179" fontId="15" fillId="4" borderId="10" xfId="2" applyNumberFormat="1" applyFont="1" applyFill="1" applyBorder="1" applyAlignment="1">
      <alignment horizontal="right" vertical="center"/>
    </xf>
    <xf numFmtId="179" fontId="14" fillId="3" borderId="19" xfId="3" applyNumberFormat="1" applyFont="1" applyFill="1" applyBorder="1" applyAlignment="1">
      <alignment horizontal="right" vertical="center"/>
    </xf>
    <xf numFmtId="179" fontId="14" fillId="3" borderId="6" xfId="3" applyNumberFormat="1" applyFont="1" applyFill="1" applyBorder="1" applyAlignment="1">
      <alignment horizontal="right" vertical="center"/>
    </xf>
    <xf numFmtId="179" fontId="14" fillId="4" borderId="22" xfId="3" applyNumberFormat="1" applyFont="1" applyFill="1" applyBorder="1" applyAlignment="1">
      <alignment horizontal="right" vertical="center"/>
    </xf>
    <xf numFmtId="179" fontId="14" fillId="4" borderId="10" xfId="2" applyNumberFormat="1" applyFont="1" applyFill="1" applyBorder="1" applyAlignment="1">
      <alignment horizontal="right" vertical="center"/>
    </xf>
    <xf numFmtId="179" fontId="14" fillId="4" borderId="0" xfId="3" applyNumberFormat="1" applyFont="1" applyFill="1" applyBorder="1" applyAlignment="1">
      <alignment horizontal="right" vertical="center"/>
    </xf>
    <xf numFmtId="179" fontId="14" fillId="4" borderId="8" xfId="2" applyNumberFormat="1" applyFont="1" applyFill="1" applyBorder="1" applyAlignment="1">
      <alignment horizontal="right" vertical="center"/>
    </xf>
    <xf numFmtId="179" fontId="14" fillId="3" borderId="0" xfId="3" applyNumberFormat="1" applyFont="1" applyFill="1" applyBorder="1" applyAlignment="1">
      <alignment horizontal="right" vertical="center"/>
    </xf>
    <xf numFmtId="179" fontId="14" fillId="3" borderId="8" xfId="3" applyNumberFormat="1" applyFont="1" applyFill="1" applyBorder="1" applyAlignment="1">
      <alignment horizontal="right" vertical="center"/>
    </xf>
    <xf numFmtId="179" fontId="14" fillId="4" borderId="2" xfId="3" applyNumberFormat="1" applyFont="1" applyFill="1" applyBorder="1" applyAlignment="1">
      <alignment horizontal="right" vertical="center"/>
    </xf>
    <xf numFmtId="179" fontId="14" fillId="4" borderId="26" xfId="2" applyNumberFormat="1" applyFont="1" applyFill="1" applyBorder="1" applyAlignment="1">
      <alignment horizontal="right" vertical="center"/>
    </xf>
    <xf numFmtId="3" fontId="9" fillId="3" borderId="0" xfId="34" applyNumberFormat="1" applyFont="1" applyFill="1" applyBorder="1" applyAlignment="1">
      <alignment horizontal="right" vertical="center" wrapText="1"/>
    </xf>
    <xf numFmtId="41" fontId="14" fillId="3" borderId="7" xfId="3" applyFont="1" applyFill="1" applyBorder="1" applyAlignment="1">
      <alignment horizontal="right" vertical="center"/>
    </xf>
    <xf numFmtId="41" fontId="14" fillId="4" borderId="7" xfId="3" applyFont="1" applyFill="1" applyBorder="1" applyAlignment="1">
      <alignment horizontal="right" vertical="center"/>
    </xf>
    <xf numFmtId="41" fontId="14" fillId="4" borderId="28" xfId="3" applyFont="1" applyFill="1" applyBorder="1" applyAlignment="1">
      <alignment horizontal="right" vertical="center"/>
    </xf>
    <xf numFmtId="3" fontId="15" fillId="3" borderId="19" xfId="33" applyNumberFormat="1" applyFont="1" applyFill="1" applyBorder="1" applyAlignment="1">
      <alignment horizontal="right" vertical="center" wrapText="1"/>
    </xf>
    <xf numFmtId="3" fontId="15" fillId="4" borderId="22" xfId="34" applyNumberFormat="1" applyFont="1" applyFill="1" applyBorder="1" applyAlignment="1">
      <alignment horizontal="right" vertical="center" wrapText="1"/>
    </xf>
    <xf numFmtId="41" fontId="14" fillId="4" borderId="9" xfId="3" applyFont="1" applyFill="1" applyBorder="1" applyAlignment="1">
      <alignment horizontal="right" vertical="center"/>
    </xf>
    <xf numFmtId="3" fontId="9" fillId="3" borderId="42" xfId="0" applyNumberFormat="1" applyFont="1" applyFill="1" applyBorder="1" applyAlignment="1">
      <alignment horizontal="right" vertical="center"/>
    </xf>
    <xf numFmtId="3" fontId="9" fillId="3" borderId="42" xfId="34" applyNumberFormat="1" applyFont="1" applyFill="1" applyBorder="1" applyAlignment="1">
      <alignment horizontal="right" vertical="center" wrapText="1"/>
    </xf>
    <xf numFmtId="3" fontId="9" fillId="4" borderId="43" xfId="0" applyNumberFormat="1" applyFont="1" applyFill="1" applyBorder="1" applyAlignment="1">
      <alignment horizontal="right" vertical="center"/>
    </xf>
    <xf numFmtId="41" fontId="9" fillId="3" borderId="40" xfId="34" applyFont="1" applyFill="1" applyBorder="1" applyAlignment="1">
      <alignment horizontal="right" vertical="center" wrapText="1"/>
    </xf>
    <xf numFmtId="41" fontId="16" fillId="4" borderId="41" xfId="34" applyFont="1" applyFill="1" applyBorder="1" applyAlignment="1">
      <alignment horizontal="right" vertical="center" wrapText="1"/>
    </xf>
    <xf numFmtId="3" fontId="9" fillId="3" borderId="40" xfId="58" applyNumberFormat="1" applyFont="1" applyFill="1" applyBorder="1" applyAlignment="1">
      <alignment horizontal="right" vertical="center"/>
    </xf>
    <xf numFmtId="3" fontId="9" fillId="4" borderId="41" xfId="58" applyNumberFormat="1" applyFont="1" applyFill="1" applyBorder="1" applyAlignment="1">
      <alignment horizontal="right" vertical="center"/>
    </xf>
    <xf numFmtId="3" fontId="15" fillId="3" borderId="40" xfId="33" applyNumberFormat="1" applyFont="1" applyFill="1" applyBorder="1" applyAlignment="1">
      <alignment horizontal="right" vertical="center" wrapText="1"/>
    </xf>
    <xf numFmtId="3" fontId="15" fillId="4" borderId="41" xfId="34" applyNumberFormat="1" applyFont="1" applyFill="1" applyBorder="1" applyAlignment="1">
      <alignment horizontal="right" vertical="center" wrapText="1"/>
    </xf>
    <xf numFmtId="3" fontId="16" fillId="4" borderId="42" xfId="34" applyNumberFormat="1" applyFont="1" applyFill="1" applyBorder="1" applyAlignment="1">
      <alignment horizontal="right" vertical="center" wrapText="1"/>
    </xf>
    <xf numFmtId="41" fontId="14" fillId="3" borderId="0" xfId="3" applyFont="1" applyFill="1" applyBorder="1" applyAlignment="1">
      <alignment horizontal="right" vertical="center"/>
    </xf>
    <xf numFmtId="41" fontId="14" fillId="4" borderId="0" xfId="3" applyFont="1" applyFill="1" applyBorder="1" applyAlignment="1">
      <alignment horizontal="right" vertical="center"/>
    </xf>
    <xf numFmtId="41" fontId="14" fillId="4" borderId="22" xfId="3" applyFont="1" applyFill="1" applyBorder="1" applyAlignment="1">
      <alignment horizontal="right" vertical="center"/>
    </xf>
    <xf numFmtId="41" fontId="14" fillId="3" borderId="5" xfId="3" applyFont="1" applyFill="1" applyBorder="1" applyAlignment="1">
      <alignment horizontal="right" vertical="center"/>
    </xf>
    <xf numFmtId="41" fontId="14" fillId="4" borderId="2" xfId="3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41" fontId="14" fillId="3" borderId="19" xfId="3" applyFont="1" applyFill="1" applyBorder="1" applyAlignment="1">
      <alignment horizontal="right" vertical="center"/>
    </xf>
    <xf numFmtId="3" fontId="16" fillId="4" borderId="0" xfId="34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40" xfId="34" applyNumberFormat="1" applyFont="1" applyFill="1" applyBorder="1" applyAlignment="1">
      <alignment horizontal="right" vertical="center" wrapText="1"/>
    </xf>
    <xf numFmtId="180" fontId="9" fillId="4" borderId="41" xfId="0" applyNumberFormat="1" applyFont="1" applyFill="1" applyBorder="1" applyAlignment="1">
      <alignment horizontal="right" vertical="center"/>
    </xf>
    <xf numFmtId="3" fontId="9" fillId="4" borderId="2" xfId="0" applyNumberFormat="1" applyFont="1" applyFill="1" applyBorder="1" applyAlignment="1">
      <alignment horizontal="right" vertical="center"/>
    </xf>
    <xf numFmtId="180" fontId="16" fillId="4" borderId="0" xfId="34" applyNumberFormat="1" applyFont="1" applyFill="1" applyBorder="1" applyAlignment="1">
      <alignment horizontal="right" vertical="center" wrapText="1"/>
    </xf>
    <xf numFmtId="3" fontId="9" fillId="3" borderId="19" xfId="58" applyNumberFormat="1" applyFont="1" applyFill="1" applyBorder="1" applyAlignment="1">
      <alignment horizontal="right" vertical="center"/>
    </xf>
    <xf numFmtId="3" fontId="9" fillId="4" borderId="22" xfId="58" applyNumberFormat="1" applyFont="1" applyFill="1" applyBorder="1" applyAlignment="1">
      <alignment horizontal="right" vertical="center"/>
    </xf>
    <xf numFmtId="180" fontId="9" fillId="4" borderId="22" xfId="0" applyNumberFormat="1" applyFont="1" applyFill="1" applyBorder="1" applyAlignment="1">
      <alignment horizontal="right" vertical="center"/>
    </xf>
    <xf numFmtId="3" fontId="9" fillId="3" borderId="19" xfId="34" applyNumberFormat="1" applyFont="1" applyFill="1" applyBorder="1" applyAlignment="1">
      <alignment horizontal="right" vertical="center" wrapText="1"/>
    </xf>
    <xf numFmtId="41" fontId="9" fillId="3" borderId="19" xfId="34" applyFont="1" applyFill="1" applyBorder="1" applyAlignment="1">
      <alignment horizontal="right" vertical="center" wrapText="1"/>
    </xf>
    <xf numFmtId="41" fontId="16" fillId="4" borderId="22" xfId="34" applyFont="1" applyFill="1" applyBorder="1" applyAlignment="1">
      <alignment horizontal="right" vertical="center" wrapText="1"/>
    </xf>
    <xf numFmtId="41" fontId="9" fillId="3" borderId="0" xfId="123" applyFont="1" applyFill="1" applyBorder="1" applyAlignment="1">
      <alignment horizontal="right" vertical="center" wrapText="1"/>
    </xf>
    <xf numFmtId="41" fontId="16" fillId="4" borderId="0" xfId="123" applyFont="1" applyFill="1" applyBorder="1" applyAlignment="1">
      <alignment horizontal="right" vertical="center" wrapText="1"/>
    </xf>
    <xf numFmtId="3" fontId="9" fillId="3" borderId="0" xfId="0" applyNumberFormat="1" applyFont="1" applyFill="1" applyBorder="1">
      <alignment vertical="center"/>
    </xf>
    <xf numFmtId="3" fontId="9" fillId="4" borderId="2" xfId="0" applyNumberFormat="1" applyFont="1" applyFill="1" applyBorder="1">
      <alignment vertical="center"/>
    </xf>
    <xf numFmtId="41" fontId="9" fillId="3" borderId="5" xfId="123" applyFont="1" applyFill="1" applyBorder="1" applyAlignment="1">
      <alignment horizontal="right" vertical="center" wrapText="1"/>
    </xf>
    <xf numFmtId="41" fontId="16" fillId="4" borderId="9" xfId="123" applyFont="1" applyFill="1" applyBorder="1" applyAlignment="1">
      <alignment horizontal="right" vertical="center" wrapText="1"/>
    </xf>
    <xf numFmtId="41" fontId="9" fillId="3" borderId="7" xfId="123" applyFont="1" applyFill="1" applyBorder="1" applyAlignment="1">
      <alignment horizontal="right" vertical="center" wrapText="1"/>
    </xf>
    <xf numFmtId="3" fontId="9" fillId="3" borderId="7" xfId="0" applyNumberFormat="1" applyFont="1" applyFill="1" applyBorder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 indent="1"/>
    </xf>
    <xf numFmtId="0" fontId="12" fillId="0" borderId="22" xfId="0" applyFont="1" applyBorder="1" applyAlignment="1">
      <alignment horizontal="right" vertical="center" indent="1"/>
    </xf>
    <xf numFmtId="0" fontId="12" fillId="0" borderId="23" xfId="0" applyFont="1" applyBorder="1" applyAlignment="1">
      <alignment horizontal="right" vertical="center" indent="1"/>
    </xf>
    <xf numFmtId="0" fontId="12" fillId="0" borderId="5" xfId="0" applyFont="1" applyBorder="1" applyAlignment="1">
      <alignment horizontal="right" vertical="center" indent="1"/>
    </xf>
    <xf numFmtId="0" fontId="12" fillId="0" borderId="19" xfId="0" applyFont="1" applyBorder="1" applyAlignment="1">
      <alignment horizontal="right" vertical="center" indent="1"/>
    </xf>
    <xf numFmtId="0" fontId="12" fillId="0" borderId="20" xfId="0" applyFont="1" applyBorder="1" applyAlignment="1">
      <alignment horizontal="right" vertical="center" indent="1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176" fontId="13" fillId="2" borderId="18" xfId="1" applyNumberFormat="1" applyFont="1" applyFill="1" applyBorder="1" applyAlignment="1">
      <alignment horizontal="center" vertical="center" shrinkToFit="1"/>
    </xf>
    <xf numFmtId="176" fontId="13" fillId="2" borderId="20" xfId="1" applyNumberFormat="1" applyFont="1" applyFill="1" applyBorder="1" applyAlignment="1">
      <alignment horizontal="center" vertical="center" shrinkToFit="1"/>
    </xf>
    <xf numFmtId="176" fontId="13" fillId="2" borderId="21" xfId="1" applyNumberFormat="1" applyFont="1" applyFill="1" applyBorder="1" applyAlignment="1">
      <alignment horizontal="center" vertical="center" shrinkToFit="1"/>
    </xf>
    <xf numFmtId="176" fontId="13" fillId="2" borderId="23" xfId="1" applyNumberFormat="1" applyFont="1" applyFill="1" applyBorder="1" applyAlignment="1">
      <alignment horizontal="center" vertical="center" shrinkToFit="1"/>
    </xf>
    <xf numFmtId="176" fontId="15" fillId="2" borderId="12" xfId="1" applyNumberFormat="1" applyFont="1" applyFill="1" applyBorder="1" applyAlignment="1">
      <alignment horizontal="center" vertical="distributed" textRotation="255" indent="1"/>
    </xf>
    <xf numFmtId="176" fontId="15" fillId="2" borderId="13" xfId="1" applyNumberFormat="1" applyFont="1" applyFill="1" applyBorder="1" applyAlignment="1">
      <alignment horizontal="center" vertical="distributed" textRotation="255" indent="1"/>
    </xf>
    <xf numFmtId="176" fontId="15" fillId="2" borderId="14" xfId="1" applyNumberFormat="1" applyFont="1" applyFill="1" applyBorder="1" applyAlignment="1">
      <alignment horizontal="center" vertical="distributed" textRotation="255" indent="1"/>
    </xf>
    <xf numFmtId="176" fontId="13" fillId="2" borderId="11" xfId="1" applyNumberFormat="1" applyFont="1" applyFill="1" applyBorder="1" applyAlignment="1">
      <alignment horizontal="center" vertical="center" shrinkToFit="1"/>
    </xf>
    <xf numFmtId="176" fontId="13" fillId="2" borderId="1" xfId="1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center" vertical="distributed" shrinkToFit="1"/>
    </xf>
    <xf numFmtId="176" fontId="14" fillId="2" borderId="3" xfId="1" applyNumberFormat="1" applyFont="1" applyFill="1" applyBorder="1" applyAlignment="1">
      <alignment horizontal="center" vertical="distributed" shrinkToFit="1"/>
    </xf>
    <xf numFmtId="176" fontId="14" fillId="2" borderId="4" xfId="1" applyNumberFormat="1" applyFont="1" applyFill="1" applyBorder="1" applyAlignment="1">
      <alignment horizontal="center" vertical="distributed" shrinkToFit="1"/>
    </xf>
    <xf numFmtId="176" fontId="9" fillId="2" borderId="3" xfId="1" applyNumberFormat="1" applyFont="1" applyFill="1" applyBorder="1" applyAlignment="1">
      <alignment horizontal="center" vertical="distributed" shrinkToFit="1"/>
    </xf>
    <xf numFmtId="176" fontId="9" fillId="2" borderId="1" xfId="1" applyNumberFormat="1" applyFont="1" applyFill="1" applyBorder="1" applyAlignment="1">
      <alignment horizontal="center" vertical="distributed" shrinkToFit="1"/>
    </xf>
    <xf numFmtId="176" fontId="13" fillId="2" borderId="18" xfId="1" applyNumberFormat="1" applyFont="1" applyFill="1" applyBorder="1" applyAlignment="1">
      <alignment horizontal="center" vertical="distributed" textRotation="255" indent="5"/>
    </xf>
    <xf numFmtId="176" fontId="13" fillId="2" borderId="29" xfId="1" applyNumberFormat="1" applyFont="1" applyFill="1" applyBorder="1" applyAlignment="1">
      <alignment horizontal="center" vertical="distributed" textRotation="255" indent="5"/>
    </xf>
    <xf numFmtId="176" fontId="13" fillId="2" borderId="21" xfId="1" applyNumberFormat="1" applyFont="1" applyFill="1" applyBorder="1" applyAlignment="1">
      <alignment horizontal="center" vertical="distributed" textRotation="255" indent="5"/>
    </xf>
    <xf numFmtId="176" fontId="9" fillId="2" borderId="11" xfId="1" applyNumberFormat="1" applyFont="1" applyFill="1" applyBorder="1" applyAlignment="1">
      <alignment horizontal="center" vertical="distributed" shrinkToFit="1"/>
    </xf>
    <xf numFmtId="41" fontId="16" fillId="4" borderId="0" xfId="34" applyFont="1" applyFill="1" applyBorder="1" applyAlignment="1">
      <alignment horizontal="right" vertical="center" wrapText="1"/>
    </xf>
    <xf numFmtId="0" fontId="9" fillId="3" borderId="0" xfId="34" applyNumberFormat="1" applyFont="1" applyFill="1" applyBorder="1" applyAlignment="1">
      <alignment horizontal="right" vertical="center" wrapText="1"/>
    </xf>
  </cellXfs>
  <cellStyles count="124">
    <cellStyle name="백분율 10" xfId="5"/>
    <cellStyle name="백분율 11" xfId="6"/>
    <cellStyle name="백분율 12" xfId="7"/>
    <cellStyle name="백분율 13" xfId="8"/>
    <cellStyle name="백분율 14" xfId="9"/>
    <cellStyle name="백분율 15" xfId="10"/>
    <cellStyle name="백분율 16" xfId="11"/>
    <cellStyle name="백분율 17" xfId="12"/>
    <cellStyle name="백분율 18" xfId="13"/>
    <cellStyle name="백분율 19" xfId="14"/>
    <cellStyle name="백분율 2" xfId="2"/>
    <cellStyle name="백분율 2 2" xfId="15"/>
    <cellStyle name="백분율 20" xfId="16"/>
    <cellStyle name="백분율 21" xfId="17"/>
    <cellStyle name="백분율 22" xfId="18"/>
    <cellStyle name="백분율 23" xfId="19"/>
    <cellStyle name="백분율 24" xfId="20"/>
    <cellStyle name="백분율 25" xfId="21"/>
    <cellStyle name="백분율 26" xfId="22"/>
    <cellStyle name="백분율 27" xfId="23"/>
    <cellStyle name="백분율 28" xfId="24"/>
    <cellStyle name="백분율 29" xfId="25"/>
    <cellStyle name="백분율 3" xfId="26"/>
    <cellStyle name="백분율 4" xfId="27"/>
    <cellStyle name="백분율 5" xfId="28"/>
    <cellStyle name="백분율 6" xfId="29"/>
    <cellStyle name="백분율 7" xfId="30"/>
    <cellStyle name="백분율 8" xfId="31"/>
    <cellStyle name="백분율 9" xfId="32"/>
    <cellStyle name="쉼표 [0]" xfId="123" builtinId="6"/>
    <cellStyle name="쉼표 [0] 10" xfId="34"/>
    <cellStyle name="쉼표 [0] 11" xfId="35"/>
    <cellStyle name="쉼표 [0] 12" xfId="36"/>
    <cellStyle name="쉼표 [0] 13" xfId="37"/>
    <cellStyle name="쉼표 [0] 14" xfId="38"/>
    <cellStyle name="쉼표 [0] 15" xfId="39"/>
    <cellStyle name="쉼표 [0] 16" xfId="40"/>
    <cellStyle name="쉼표 [0] 17" xfId="41"/>
    <cellStyle name="쉼표 [0] 18" xfId="42"/>
    <cellStyle name="쉼표 [0] 19" xfId="43"/>
    <cellStyle name="쉼표 [0] 2" xfId="3"/>
    <cellStyle name="쉼표 [0] 2 2" xfId="44"/>
    <cellStyle name="쉼표 [0] 20" xfId="45"/>
    <cellStyle name="쉼표 [0] 21" xfId="33"/>
    <cellStyle name="쉼표 [0] 3" xfId="46"/>
    <cellStyle name="쉼표 [0] 4" xfId="47"/>
    <cellStyle name="쉼표 [0] 5" xfId="48"/>
    <cellStyle name="쉼표 [0] 6" xfId="49"/>
    <cellStyle name="쉼표 [0] 7" xfId="50"/>
    <cellStyle name="쉼표 [0] 8" xfId="51"/>
    <cellStyle name="쉼표 [0] 9" xfId="52"/>
    <cellStyle name="쉼표 2" xfId="53"/>
    <cellStyle name="쉼표 3" xfId="54"/>
    <cellStyle name="쉼표 4" xfId="55"/>
    <cellStyle name="표준" xfId="0" builtinId="0"/>
    <cellStyle name="표준 10" xfId="56"/>
    <cellStyle name="표준 11" xfId="57"/>
    <cellStyle name="표준 12" xfId="58"/>
    <cellStyle name="표준 13" xfId="59"/>
    <cellStyle name="표준 14" xfId="60"/>
    <cellStyle name="표준 15" xfId="61"/>
    <cellStyle name="표준 16" xfId="62"/>
    <cellStyle name="표준 17" xfId="63"/>
    <cellStyle name="표준 18" xfId="64"/>
    <cellStyle name="표준 19" xfId="65"/>
    <cellStyle name="표준 2" xfId="1"/>
    <cellStyle name="표준 2 2" xfId="66"/>
    <cellStyle name="표준 20" xfId="67"/>
    <cellStyle name="표준 21" xfId="68"/>
    <cellStyle name="표준 22" xfId="69"/>
    <cellStyle name="표준 23" xfId="70"/>
    <cellStyle name="표준 24" xfId="71"/>
    <cellStyle name="표준 25" xfId="72"/>
    <cellStyle name="표준 26" xfId="73"/>
    <cellStyle name="표준 27" xfId="74"/>
    <cellStyle name="표준 28" xfId="75"/>
    <cellStyle name="표준 29" xfId="76"/>
    <cellStyle name="표준 3" xfId="77"/>
    <cellStyle name="표준 30" xfId="78"/>
    <cellStyle name="표준 31" xfId="79"/>
    <cellStyle name="표준 32" xfId="80"/>
    <cellStyle name="표준 33" xfId="81"/>
    <cellStyle name="표준 34" xfId="82"/>
    <cellStyle name="표준 35" xfId="83"/>
    <cellStyle name="표준 36" xfId="84"/>
    <cellStyle name="표준 37" xfId="85"/>
    <cellStyle name="표준 38" xfId="86"/>
    <cellStyle name="표준 39" xfId="87"/>
    <cellStyle name="표준 4" xfId="88"/>
    <cellStyle name="표준 40" xfId="89"/>
    <cellStyle name="표준 41" xfId="90"/>
    <cellStyle name="표준 42" xfId="91"/>
    <cellStyle name="표준 43" xfId="92"/>
    <cellStyle name="표준 44" xfId="93"/>
    <cellStyle name="표준 45" xfId="94"/>
    <cellStyle name="표준 46" xfId="95"/>
    <cellStyle name="표준 47" xfId="96"/>
    <cellStyle name="표준 48" xfId="97"/>
    <cellStyle name="표준 49" xfId="98"/>
    <cellStyle name="표준 5" xfId="99"/>
    <cellStyle name="표준 50" xfId="100"/>
    <cellStyle name="표준 51" xfId="101"/>
    <cellStyle name="표준 52" xfId="102"/>
    <cellStyle name="표준 53" xfId="103"/>
    <cellStyle name="표준 54" xfId="104"/>
    <cellStyle name="표준 55" xfId="105"/>
    <cellStyle name="표준 56" xfId="106"/>
    <cellStyle name="표준 57" xfId="107"/>
    <cellStyle name="표준 58" xfId="108"/>
    <cellStyle name="표준 59" xfId="109"/>
    <cellStyle name="표준 6" xfId="110"/>
    <cellStyle name="표준 6 2" xfId="111"/>
    <cellStyle name="표준 6 3" xfId="112"/>
    <cellStyle name="표준 60" xfId="113"/>
    <cellStyle name="표준 61" xfId="114"/>
    <cellStyle name="표준 62" xfId="115"/>
    <cellStyle name="표준 63" xfId="116"/>
    <cellStyle name="표준 64" xfId="120"/>
    <cellStyle name="표준 65" xfId="4"/>
    <cellStyle name="표준 65 2" xfId="121"/>
    <cellStyle name="표준 66" xfId="122"/>
    <cellStyle name="표준 7" xfId="117"/>
    <cellStyle name="표준 8" xfId="118"/>
    <cellStyle name="표준 9" xfId="119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23</xdr:row>
      <xdr:rowOff>200025</xdr:rowOff>
    </xdr:from>
    <xdr:to>
      <xdr:col>7</xdr:col>
      <xdr:colOff>9525</xdr:colOff>
      <xdr:row>27</xdr:row>
      <xdr:rowOff>66675</xdr:rowOff>
    </xdr:to>
    <xdr:pic>
      <xdr:nvPicPr>
        <xdr:cNvPr id="1027" name="_x129348800" descr="EMB0000217c0d5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5048250"/>
          <a:ext cx="2057400" cy="704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161925</xdr:colOff>
      <xdr:row>0</xdr:row>
      <xdr:rowOff>194350</xdr:rowOff>
    </xdr:from>
    <xdr:to>
      <xdr:col>2</xdr:col>
      <xdr:colOff>568161</xdr:colOff>
      <xdr:row>5</xdr:row>
      <xdr:rowOff>57150</xdr:rowOff>
    </xdr:to>
    <xdr:pic>
      <xdr:nvPicPr>
        <xdr:cNvPr id="2050" name="_x1480454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4350"/>
          <a:ext cx="1777836" cy="91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workbookViewId="0">
      <selection activeCell="M23" sqref="M23"/>
    </sheetView>
  </sheetViews>
  <sheetFormatPr defaultRowHeight="16.5" x14ac:dyDescent="0.3"/>
  <sheetData>
    <row r="2" spans="1:11" ht="16.5" customHeight="1" x14ac:dyDescent="0.3">
      <c r="B2" s="1"/>
      <c r="C2" s="1"/>
      <c r="D2" s="1"/>
    </row>
    <row r="3" spans="1:11" ht="16.5" customHeight="1" x14ac:dyDescent="0.3">
      <c r="B3" s="1"/>
      <c r="C3" s="1"/>
      <c r="D3" s="1"/>
      <c r="E3" s="1"/>
    </row>
    <row r="7" spans="1:11" ht="17.25" thickBot="1" x14ac:dyDescent="0.35"/>
    <row r="8" spans="1:11" ht="16.5" customHeight="1" x14ac:dyDescent="0.3">
      <c r="A8" s="101" t="s">
        <v>29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6.5" customHeight="1" x14ac:dyDescent="0.3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6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6.5" customHeigh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6.5" customHeight="1" x14ac:dyDescent="0.3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6.5" customHeight="1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6.5" customHeight="1" x14ac:dyDescent="0.3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7.25" thickBot="1" x14ac:dyDescent="0.3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7.25" thickTop="1" x14ac:dyDescent="0.3"/>
    <row r="20" spans="1:11" x14ac:dyDescent="0.3">
      <c r="G20" s="105" t="s">
        <v>12</v>
      </c>
      <c r="H20" s="106"/>
      <c r="I20" s="112" t="s">
        <v>30</v>
      </c>
      <c r="J20" s="113"/>
      <c r="K20" s="114"/>
    </row>
    <row r="21" spans="1:11" x14ac:dyDescent="0.3">
      <c r="G21" s="107"/>
      <c r="H21" s="108"/>
      <c r="I21" s="109" t="s">
        <v>26</v>
      </c>
      <c r="J21" s="110"/>
      <c r="K21" s="111"/>
    </row>
    <row r="32" spans="1:11" x14ac:dyDescent="0.3">
      <c r="A32" s="104" t="s">
        <v>13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x14ac:dyDescent="0.3">
      <c r="A33" s="104" t="s">
        <v>14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</sheetData>
  <mergeCells count="6">
    <mergeCell ref="A8:K15"/>
    <mergeCell ref="A32:K32"/>
    <mergeCell ref="A33:K33"/>
    <mergeCell ref="G20:H21"/>
    <mergeCell ref="I21:K21"/>
    <mergeCell ref="I20:K20"/>
  </mergeCells>
  <phoneticPr fontId="2" type="noConversion"/>
  <pageMargins left="0.39370078740157483" right="0.39370078740157483" top="0.19685039370078741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D29" sqref="D29"/>
    </sheetView>
  </sheetViews>
  <sheetFormatPr defaultColWidth="9" defaultRowHeight="16.5" x14ac:dyDescent="0.3"/>
  <cols>
    <col min="1" max="2" width="9.875" style="3" bestFit="1" customWidth="1"/>
    <col min="3" max="3" width="10" style="3" bestFit="1" customWidth="1"/>
    <col min="4" max="9" width="10.625" style="3" customWidth="1"/>
    <col min="10" max="16384" width="9" style="3"/>
  </cols>
  <sheetData>
    <row r="1" spans="1:15" ht="26.25" x14ac:dyDescent="0.3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6.95" customHeight="1" thickBot="1" x14ac:dyDescent="0.35">
      <c r="A2" s="4"/>
      <c r="B2" s="4"/>
      <c r="C2" s="4"/>
      <c r="D2" s="4"/>
      <c r="E2" s="2"/>
      <c r="F2" s="2"/>
      <c r="G2" s="2"/>
      <c r="H2" s="2"/>
      <c r="I2" s="2"/>
    </row>
    <row r="3" spans="1:15" x14ac:dyDescent="0.3">
      <c r="A3" s="5"/>
      <c r="B3" s="6"/>
      <c r="C3" s="7"/>
      <c r="D3" s="118" t="s">
        <v>21</v>
      </c>
      <c r="E3" s="115"/>
      <c r="F3" s="119"/>
      <c r="G3" s="120" t="s">
        <v>22</v>
      </c>
      <c r="H3" s="115"/>
      <c r="I3" s="119"/>
      <c r="J3" s="115" t="s">
        <v>24</v>
      </c>
      <c r="K3" s="115"/>
      <c r="L3" s="116"/>
    </row>
    <row r="4" spans="1:15" x14ac:dyDescent="0.3">
      <c r="A4" s="8"/>
      <c r="B4" s="9"/>
      <c r="C4" s="10"/>
      <c r="D4" s="22" t="s">
        <v>31</v>
      </c>
      <c r="E4" s="23" t="s">
        <v>27</v>
      </c>
      <c r="F4" s="21" t="s">
        <v>23</v>
      </c>
      <c r="G4" s="24" t="s">
        <v>31</v>
      </c>
      <c r="H4" s="23" t="s">
        <v>27</v>
      </c>
      <c r="I4" s="25" t="s">
        <v>23</v>
      </c>
      <c r="J4" s="23" t="s">
        <v>31</v>
      </c>
      <c r="K4" s="23" t="s">
        <v>27</v>
      </c>
      <c r="L4" s="20" t="s">
        <v>25</v>
      </c>
    </row>
    <row r="5" spans="1:15" x14ac:dyDescent="0.3">
      <c r="A5" s="121" t="s">
        <v>15</v>
      </c>
      <c r="B5" s="122"/>
      <c r="C5" s="11" t="s">
        <v>0</v>
      </c>
      <c r="D5" s="26">
        <f>D7+D29</f>
        <v>6338</v>
      </c>
      <c r="E5" s="27">
        <f>E7+E29</f>
        <v>2344</v>
      </c>
      <c r="F5" s="34">
        <f t="shared" ref="F5:F34" si="0">(D5-E5)/E5*100</f>
        <v>170.3924914675768</v>
      </c>
      <c r="G5" s="71">
        <v>81851</v>
      </c>
      <c r="H5" s="61">
        <f>H7+H29</f>
        <v>224318</v>
      </c>
      <c r="I5" s="34">
        <f t="shared" ref="I5:I34" si="1">(G5-H5)/H5*100</f>
        <v>-63.511176098217717</v>
      </c>
      <c r="J5" s="43">
        <f t="shared" ref="J5:J34" si="2">D5/G5*100</f>
        <v>7.7433385053328614</v>
      </c>
      <c r="K5" s="43">
        <f t="shared" ref="K5" si="3">E5/H5*100</f>
        <v>1.0449451225492381</v>
      </c>
      <c r="L5" s="44">
        <f t="shared" ref="L5:L11" si="4">J5-K5</f>
        <v>6.6983933827836228</v>
      </c>
    </row>
    <row r="6" spans="1:15" x14ac:dyDescent="0.3">
      <c r="A6" s="123"/>
      <c r="B6" s="124"/>
      <c r="C6" s="12" t="s">
        <v>1</v>
      </c>
      <c r="D6" s="28">
        <f>D8+D30</f>
        <v>40028</v>
      </c>
      <c r="E6" s="29">
        <f>E8+E30</f>
        <v>2344</v>
      </c>
      <c r="F6" s="35">
        <f t="shared" si="0"/>
        <v>1607.6791808873722</v>
      </c>
      <c r="G6" s="72">
        <v>81851</v>
      </c>
      <c r="H6" s="62">
        <f>H8+H30</f>
        <v>224318</v>
      </c>
      <c r="I6" s="35">
        <f t="shared" si="1"/>
        <v>-63.511176098217717</v>
      </c>
      <c r="J6" s="45">
        <f t="shared" si="2"/>
        <v>48.903495375743731</v>
      </c>
      <c r="K6" s="45">
        <f>E6/H6*100</f>
        <v>1.0449451225492381</v>
      </c>
      <c r="L6" s="46">
        <f t="shared" si="4"/>
        <v>47.858550253194494</v>
      </c>
      <c r="O6" s="79"/>
    </row>
    <row r="7" spans="1:15" x14ac:dyDescent="0.3">
      <c r="A7" s="135" t="s">
        <v>16</v>
      </c>
      <c r="B7" s="128" t="s">
        <v>2</v>
      </c>
      <c r="C7" s="13" t="s">
        <v>0</v>
      </c>
      <c r="D7" s="97">
        <v>3901</v>
      </c>
      <c r="E7" s="31">
        <f>E9+E11+E13+E15+E17+E19+E21+E23+E25+E27</f>
        <v>964</v>
      </c>
      <c r="F7" s="36">
        <f t="shared" si="0"/>
        <v>304.66804979253112</v>
      </c>
      <c r="G7" s="67">
        <v>45724</v>
      </c>
      <c r="H7" s="91">
        <f>H9+H11+H13+H15+H17+H19+H21+H23+H25+H27</f>
        <v>32839</v>
      </c>
      <c r="I7" s="36">
        <f t="shared" si="1"/>
        <v>39.236882974512014</v>
      </c>
      <c r="J7" s="47">
        <f t="shared" si="2"/>
        <v>8.53162452978742</v>
      </c>
      <c r="K7" s="47">
        <f t="shared" ref="K7" si="5">E7/H7*100</f>
        <v>2.9355339687566611</v>
      </c>
      <c r="L7" s="48">
        <f t="shared" si="4"/>
        <v>5.596090561030759</v>
      </c>
    </row>
    <row r="8" spans="1:15" x14ac:dyDescent="0.3">
      <c r="A8" s="136"/>
      <c r="B8" s="129"/>
      <c r="C8" s="14" t="s">
        <v>1</v>
      </c>
      <c r="D8" s="98">
        <v>3901</v>
      </c>
      <c r="E8" s="33">
        <f>E10+E12+E14+E16+E18+E20+E22+E24+E26+E28</f>
        <v>964</v>
      </c>
      <c r="F8" s="37">
        <f t="shared" si="0"/>
        <v>304.66804979253112</v>
      </c>
      <c r="G8" s="68">
        <v>45724</v>
      </c>
      <c r="H8" s="92">
        <f>H10+H12+H14+H16+H18+H20+H22+H24+H26+H28</f>
        <v>32839</v>
      </c>
      <c r="I8" s="37">
        <f t="shared" si="1"/>
        <v>39.236882974512014</v>
      </c>
      <c r="J8" s="49">
        <f t="shared" si="2"/>
        <v>8.53162452978742</v>
      </c>
      <c r="K8" s="49">
        <f>E8/H8*100</f>
        <v>2.9355339687566611</v>
      </c>
      <c r="L8" s="50">
        <f t="shared" si="4"/>
        <v>5.596090561030759</v>
      </c>
    </row>
    <row r="9" spans="1:15" x14ac:dyDescent="0.3">
      <c r="A9" s="136"/>
      <c r="B9" s="138" t="s">
        <v>3</v>
      </c>
      <c r="C9" s="15" t="s">
        <v>0</v>
      </c>
      <c r="D9" s="93">
        <v>116</v>
      </c>
      <c r="E9" s="80">
        <v>28</v>
      </c>
      <c r="F9" s="38">
        <f t="shared" si="0"/>
        <v>314.28571428571428</v>
      </c>
      <c r="G9" s="83">
        <v>1162</v>
      </c>
      <c r="H9" s="90">
        <v>1299</v>
      </c>
      <c r="I9" s="38">
        <f t="shared" si="1"/>
        <v>-10.54657428791378</v>
      </c>
      <c r="J9" s="47">
        <f t="shared" si="2"/>
        <v>9.9827882960413081</v>
      </c>
      <c r="K9" s="47">
        <f t="shared" ref="K9" si="6">E9/H9*100</f>
        <v>2.1555042340261741</v>
      </c>
      <c r="L9" s="48">
        <f t="shared" si="4"/>
        <v>7.827284062015134</v>
      </c>
    </row>
    <row r="10" spans="1:15" x14ac:dyDescent="0.3">
      <c r="A10" s="136"/>
      <c r="B10" s="133"/>
      <c r="C10" s="15" t="s">
        <v>1</v>
      </c>
      <c r="D10" s="94">
        <v>116</v>
      </c>
      <c r="E10" s="75">
        <v>28</v>
      </c>
      <c r="F10" s="39">
        <f t="shared" si="0"/>
        <v>314.28571428571428</v>
      </c>
      <c r="G10" s="73">
        <v>1162</v>
      </c>
      <c r="H10" s="81">
        <v>1299</v>
      </c>
      <c r="I10" s="39">
        <f t="shared" si="1"/>
        <v>-10.54657428791378</v>
      </c>
      <c r="J10" s="51">
        <f t="shared" si="2"/>
        <v>9.9827882960413081</v>
      </c>
      <c r="K10" s="51">
        <f>E10/H10*100</f>
        <v>2.1555042340261741</v>
      </c>
      <c r="L10" s="52">
        <f t="shared" si="4"/>
        <v>7.827284062015134</v>
      </c>
    </row>
    <row r="11" spans="1:15" x14ac:dyDescent="0.3">
      <c r="A11" s="136"/>
      <c r="B11" s="133" t="s">
        <v>4</v>
      </c>
      <c r="C11" s="15" t="s">
        <v>0</v>
      </c>
      <c r="D11" s="99">
        <v>450</v>
      </c>
      <c r="E11" s="74">
        <v>418</v>
      </c>
      <c r="F11" s="38">
        <f t="shared" si="0"/>
        <v>7.6555023923444976</v>
      </c>
      <c r="G11" s="65">
        <v>9489</v>
      </c>
      <c r="H11" s="57">
        <v>7346</v>
      </c>
      <c r="I11" s="38">
        <f t="shared" si="1"/>
        <v>29.172338687721211</v>
      </c>
      <c r="J11" s="53">
        <f t="shared" si="2"/>
        <v>4.7423332279481505</v>
      </c>
      <c r="K11" s="53">
        <f t="shared" ref="K11:K12" si="7">E11/H11*100</f>
        <v>5.6901715219166888</v>
      </c>
      <c r="L11" s="54">
        <f t="shared" si="4"/>
        <v>-0.94783829396853836</v>
      </c>
    </row>
    <row r="12" spans="1:15" x14ac:dyDescent="0.3">
      <c r="A12" s="136"/>
      <c r="B12" s="133"/>
      <c r="C12" s="15" t="s">
        <v>1</v>
      </c>
      <c r="D12" s="94">
        <v>450</v>
      </c>
      <c r="E12" s="75">
        <v>418</v>
      </c>
      <c r="F12" s="39">
        <f t="shared" si="0"/>
        <v>7.6555023923444976</v>
      </c>
      <c r="G12" s="73">
        <v>9489</v>
      </c>
      <c r="H12" s="81">
        <v>7346</v>
      </c>
      <c r="I12" s="39">
        <f t="shared" si="1"/>
        <v>29.172338687721211</v>
      </c>
      <c r="J12" s="51">
        <f t="shared" si="2"/>
        <v>4.7423332279481505</v>
      </c>
      <c r="K12" s="51">
        <f t="shared" si="7"/>
        <v>5.6901715219166888</v>
      </c>
      <c r="L12" s="52">
        <f t="shared" ref="L12:L27" si="8">J12-K12</f>
        <v>-0.94783829396853836</v>
      </c>
    </row>
    <row r="13" spans="1:15" x14ac:dyDescent="0.3">
      <c r="A13" s="136"/>
      <c r="B13" s="133" t="s">
        <v>5</v>
      </c>
      <c r="C13" s="15" t="s">
        <v>0</v>
      </c>
      <c r="D13" s="93">
        <v>5</v>
      </c>
      <c r="E13" s="74">
        <v>18</v>
      </c>
      <c r="F13" s="38">
        <f t="shared" si="0"/>
        <v>-72.222222222222214</v>
      </c>
      <c r="G13" s="65">
        <v>76</v>
      </c>
      <c r="H13" s="57">
        <v>61</v>
      </c>
      <c r="I13" s="38">
        <f t="shared" si="1"/>
        <v>24.590163934426229</v>
      </c>
      <c r="J13" s="53">
        <f t="shared" si="2"/>
        <v>6.5789473684210522</v>
      </c>
      <c r="K13" s="53">
        <f t="shared" ref="K13:K27" si="9">E13/H13*100</f>
        <v>29.508196721311474</v>
      </c>
      <c r="L13" s="54">
        <f t="shared" si="8"/>
        <v>-22.929249352890423</v>
      </c>
    </row>
    <row r="14" spans="1:15" x14ac:dyDescent="0.3">
      <c r="A14" s="136"/>
      <c r="B14" s="133"/>
      <c r="C14" s="15" t="s">
        <v>1</v>
      </c>
      <c r="D14" s="94">
        <v>5</v>
      </c>
      <c r="E14" s="75">
        <v>18</v>
      </c>
      <c r="F14" s="39">
        <f t="shared" si="0"/>
        <v>-72.222222222222214</v>
      </c>
      <c r="G14" s="73">
        <v>76</v>
      </c>
      <c r="H14" s="81">
        <v>61</v>
      </c>
      <c r="I14" s="39">
        <f t="shared" si="1"/>
        <v>24.590163934426229</v>
      </c>
      <c r="J14" s="51">
        <f t="shared" si="2"/>
        <v>6.5789473684210522</v>
      </c>
      <c r="K14" s="51">
        <f t="shared" si="9"/>
        <v>29.508196721311474</v>
      </c>
      <c r="L14" s="52">
        <f t="shared" si="8"/>
        <v>-22.929249352890423</v>
      </c>
    </row>
    <row r="15" spans="1:15" x14ac:dyDescent="0.3">
      <c r="A15" s="136"/>
      <c r="B15" s="133" t="s">
        <v>6</v>
      </c>
      <c r="C15" s="15" t="s">
        <v>0</v>
      </c>
      <c r="D15" s="93">
        <v>12</v>
      </c>
      <c r="E15" s="74">
        <v>24</v>
      </c>
      <c r="F15" s="38">
        <f t="shared" si="0"/>
        <v>-50</v>
      </c>
      <c r="G15" s="65">
        <v>309</v>
      </c>
      <c r="H15" s="57">
        <v>253</v>
      </c>
      <c r="I15" s="38">
        <f t="shared" si="1"/>
        <v>22.134387351778656</v>
      </c>
      <c r="J15" s="53">
        <f t="shared" si="2"/>
        <v>3.8834951456310676</v>
      </c>
      <c r="K15" s="53">
        <f t="shared" si="9"/>
        <v>9.4861660079051369</v>
      </c>
      <c r="L15" s="54">
        <f t="shared" si="8"/>
        <v>-5.6026708622740689</v>
      </c>
      <c r="O15" s="79"/>
    </row>
    <row r="16" spans="1:15" x14ac:dyDescent="0.3">
      <c r="A16" s="136"/>
      <c r="B16" s="133"/>
      <c r="C16" s="15" t="s">
        <v>1</v>
      </c>
      <c r="D16" s="94">
        <v>12</v>
      </c>
      <c r="E16" s="75">
        <v>24</v>
      </c>
      <c r="F16" s="39">
        <f t="shared" si="0"/>
        <v>-50</v>
      </c>
      <c r="G16" s="73">
        <v>309</v>
      </c>
      <c r="H16" s="81">
        <v>253</v>
      </c>
      <c r="I16" s="39">
        <f t="shared" si="1"/>
        <v>22.134387351778656</v>
      </c>
      <c r="J16" s="51">
        <f t="shared" si="2"/>
        <v>3.8834951456310676</v>
      </c>
      <c r="K16" s="51">
        <f t="shared" si="9"/>
        <v>9.4861660079051369</v>
      </c>
      <c r="L16" s="52">
        <f t="shared" si="8"/>
        <v>-5.6026708622740689</v>
      </c>
    </row>
    <row r="17" spans="1:12" x14ac:dyDescent="0.3">
      <c r="A17" s="136"/>
      <c r="B17" s="133" t="s">
        <v>7</v>
      </c>
      <c r="C17" s="15" t="s">
        <v>0</v>
      </c>
      <c r="D17" s="93">
        <v>37</v>
      </c>
      <c r="E17" s="74">
        <v>0</v>
      </c>
      <c r="F17" s="38">
        <v>100</v>
      </c>
      <c r="G17" s="65">
        <v>1345</v>
      </c>
      <c r="H17" s="57">
        <v>86</v>
      </c>
      <c r="I17" s="38">
        <f t="shared" si="1"/>
        <v>1463.953488372093</v>
      </c>
      <c r="J17" s="53">
        <f t="shared" si="2"/>
        <v>2.7509293680297398</v>
      </c>
      <c r="K17" s="53">
        <f t="shared" si="9"/>
        <v>0</v>
      </c>
      <c r="L17" s="54">
        <f t="shared" si="8"/>
        <v>2.7509293680297398</v>
      </c>
    </row>
    <row r="18" spans="1:12" x14ac:dyDescent="0.3">
      <c r="A18" s="136"/>
      <c r="B18" s="133"/>
      <c r="C18" s="15" t="s">
        <v>1</v>
      </c>
      <c r="D18" s="94">
        <v>37</v>
      </c>
      <c r="E18" s="75">
        <v>0</v>
      </c>
      <c r="F18" s="39">
        <v>100</v>
      </c>
      <c r="G18" s="73">
        <v>1345</v>
      </c>
      <c r="H18" s="81">
        <v>86</v>
      </c>
      <c r="I18" s="39">
        <f t="shared" si="1"/>
        <v>1463.953488372093</v>
      </c>
      <c r="J18" s="51">
        <f t="shared" si="2"/>
        <v>2.7509293680297398</v>
      </c>
      <c r="K18" s="51">
        <f t="shared" si="9"/>
        <v>0</v>
      </c>
      <c r="L18" s="52">
        <f t="shared" si="8"/>
        <v>2.7509293680297398</v>
      </c>
    </row>
    <row r="19" spans="1:12" x14ac:dyDescent="0.3">
      <c r="A19" s="136"/>
      <c r="B19" s="133" t="s">
        <v>17</v>
      </c>
      <c r="C19" s="15" t="s">
        <v>0</v>
      </c>
      <c r="D19" s="93">
        <v>40</v>
      </c>
      <c r="E19" s="74">
        <v>36</v>
      </c>
      <c r="F19" s="38">
        <f t="shared" si="0"/>
        <v>11.111111111111111</v>
      </c>
      <c r="G19" s="65">
        <v>557</v>
      </c>
      <c r="H19" s="57">
        <v>237</v>
      </c>
      <c r="I19" s="38">
        <f t="shared" si="1"/>
        <v>135.0210970464135</v>
      </c>
      <c r="J19" s="53">
        <f t="shared" si="2"/>
        <v>7.1813285457809695</v>
      </c>
      <c r="K19" s="53">
        <f t="shared" si="9"/>
        <v>15.18987341772152</v>
      </c>
      <c r="L19" s="54">
        <f t="shared" si="8"/>
        <v>-8.0085448719405505</v>
      </c>
    </row>
    <row r="20" spans="1:12" x14ac:dyDescent="0.3">
      <c r="A20" s="136"/>
      <c r="B20" s="133"/>
      <c r="C20" s="15" t="s">
        <v>1</v>
      </c>
      <c r="D20" s="94">
        <v>40</v>
      </c>
      <c r="E20" s="75">
        <v>36</v>
      </c>
      <c r="F20" s="39">
        <f t="shared" si="0"/>
        <v>11.111111111111111</v>
      </c>
      <c r="G20" s="73">
        <v>557</v>
      </c>
      <c r="H20" s="81">
        <v>237</v>
      </c>
      <c r="I20" s="39">
        <f t="shared" si="1"/>
        <v>135.0210970464135</v>
      </c>
      <c r="J20" s="51">
        <f t="shared" si="2"/>
        <v>7.1813285457809695</v>
      </c>
      <c r="K20" s="51">
        <f t="shared" si="9"/>
        <v>15.18987341772152</v>
      </c>
      <c r="L20" s="52">
        <f t="shared" si="8"/>
        <v>-8.0085448719405505</v>
      </c>
    </row>
    <row r="21" spans="1:12" x14ac:dyDescent="0.3">
      <c r="A21" s="136"/>
      <c r="B21" s="133" t="s">
        <v>18</v>
      </c>
      <c r="C21" s="15" t="s">
        <v>0</v>
      </c>
      <c r="D21" s="93">
        <v>18</v>
      </c>
      <c r="E21" s="74">
        <v>6</v>
      </c>
      <c r="F21" s="38">
        <f t="shared" si="0"/>
        <v>200</v>
      </c>
      <c r="G21" s="65">
        <v>4550</v>
      </c>
      <c r="H21" s="57">
        <v>3193</v>
      </c>
      <c r="I21" s="38">
        <f t="shared" si="1"/>
        <v>42.499217037269027</v>
      </c>
      <c r="J21" s="53">
        <f t="shared" si="2"/>
        <v>0.39560439560439559</v>
      </c>
      <c r="K21" s="53">
        <f t="shared" si="9"/>
        <v>0.18791105543376135</v>
      </c>
      <c r="L21" s="54">
        <f t="shared" si="8"/>
        <v>0.20769334017063423</v>
      </c>
    </row>
    <row r="22" spans="1:12" x14ac:dyDescent="0.3">
      <c r="A22" s="136"/>
      <c r="B22" s="133"/>
      <c r="C22" s="15" t="s">
        <v>1</v>
      </c>
      <c r="D22" s="94">
        <v>18</v>
      </c>
      <c r="E22" s="75">
        <v>6</v>
      </c>
      <c r="F22" s="39">
        <f t="shared" si="0"/>
        <v>200</v>
      </c>
      <c r="G22" s="73">
        <v>4550</v>
      </c>
      <c r="H22" s="81">
        <v>3193</v>
      </c>
      <c r="I22" s="39">
        <f t="shared" si="1"/>
        <v>42.499217037269027</v>
      </c>
      <c r="J22" s="51">
        <f t="shared" si="2"/>
        <v>0.39560439560439559</v>
      </c>
      <c r="K22" s="51">
        <f t="shared" si="9"/>
        <v>0.18791105543376135</v>
      </c>
      <c r="L22" s="52">
        <f t="shared" si="8"/>
        <v>0.20769334017063423</v>
      </c>
    </row>
    <row r="23" spans="1:12" x14ac:dyDescent="0.3">
      <c r="A23" s="136"/>
      <c r="B23" s="133" t="s">
        <v>8</v>
      </c>
      <c r="C23" s="15" t="s">
        <v>0</v>
      </c>
      <c r="D23" s="93">
        <v>34</v>
      </c>
      <c r="E23" s="74">
        <v>11</v>
      </c>
      <c r="F23" s="38">
        <f t="shared" si="0"/>
        <v>209.09090909090909</v>
      </c>
      <c r="G23" s="65">
        <v>2318</v>
      </c>
      <c r="H23" s="57">
        <v>1012</v>
      </c>
      <c r="I23" s="38">
        <f t="shared" si="1"/>
        <v>129.0513833992095</v>
      </c>
      <c r="J23" s="53">
        <f t="shared" si="2"/>
        <v>1.4667817083692838</v>
      </c>
      <c r="K23" s="53">
        <f t="shared" si="9"/>
        <v>1.0869565217391304</v>
      </c>
      <c r="L23" s="54">
        <f t="shared" si="8"/>
        <v>0.37982518663015341</v>
      </c>
    </row>
    <row r="24" spans="1:12" x14ac:dyDescent="0.3">
      <c r="A24" s="136"/>
      <c r="B24" s="133"/>
      <c r="C24" s="15" t="s">
        <v>1</v>
      </c>
      <c r="D24" s="94">
        <v>34</v>
      </c>
      <c r="E24" s="75">
        <v>11</v>
      </c>
      <c r="F24" s="39">
        <f t="shared" si="0"/>
        <v>209.09090909090909</v>
      </c>
      <c r="G24" s="73">
        <v>2318</v>
      </c>
      <c r="H24" s="81">
        <v>1012</v>
      </c>
      <c r="I24" s="39">
        <f t="shared" si="1"/>
        <v>129.0513833992095</v>
      </c>
      <c r="J24" s="51">
        <f t="shared" si="2"/>
        <v>1.4667817083692838</v>
      </c>
      <c r="K24" s="51">
        <f t="shared" si="9"/>
        <v>1.0869565217391304</v>
      </c>
      <c r="L24" s="52">
        <f t="shared" si="8"/>
        <v>0.37982518663015341</v>
      </c>
    </row>
    <row r="25" spans="1:12" x14ac:dyDescent="0.3">
      <c r="A25" s="136"/>
      <c r="B25" s="133" t="s">
        <v>9</v>
      </c>
      <c r="C25" s="15" t="s">
        <v>0</v>
      </c>
      <c r="D25" s="93">
        <v>81</v>
      </c>
      <c r="E25" s="74">
        <v>22</v>
      </c>
      <c r="F25" s="38">
        <f t="shared" si="0"/>
        <v>268.18181818181819</v>
      </c>
      <c r="G25" s="65">
        <v>1108</v>
      </c>
      <c r="H25" s="57">
        <v>628</v>
      </c>
      <c r="I25" s="38">
        <f t="shared" si="1"/>
        <v>76.433121019108285</v>
      </c>
      <c r="J25" s="53">
        <f t="shared" si="2"/>
        <v>7.3104693140794224</v>
      </c>
      <c r="K25" s="53">
        <f t="shared" si="9"/>
        <v>3.5031847133757963</v>
      </c>
      <c r="L25" s="54">
        <f t="shared" si="8"/>
        <v>3.8072846007036261</v>
      </c>
    </row>
    <row r="26" spans="1:12" x14ac:dyDescent="0.3">
      <c r="A26" s="136"/>
      <c r="B26" s="133"/>
      <c r="C26" s="15" t="s">
        <v>1</v>
      </c>
      <c r="D26" s="86">
        <v>81</v>
      </c>
      <c r="E26" s="75">
        <v>22</v>
      </c>
      <c r="F26" s="39">
        <f t="shared" si="0"/>
        <v>268.18181818181819</v>
      </c>
      <c r="G26" s="73">
        <v>1108</v>
      </c>
      <c r="H26" s="81">
        <v>628</v>
      </c>
      <c r="I26" s="39">
        <f t="shared" si="1"/>
        <v>76.433121019108285</v>
      </c>
      <c r="J26" s="51">
        <f t="shared" si="2"/>
        <v>7.3104693140794224</v>
      </c>
      <c r="K26" s="51">
        <f t="shared" si="9"/>
        <v>3.5031847133757963</v>
      </c>
      <c r="L26" s="52">
        <f t="shared" si="8"/>
        <v>3.8072846007036261</v>
      </c>
    </row>
    <row r="27" spans="1:12" x14ac:dyDescent="0.3">
      <c r="A27" s="136"/>
      <c r="B27" s="133" t="s">
        <v>10</v>
      </c>
      <c r="C27" s="15" t="s">
        <v>0</v>
      </c>
      <c r="D27" s="100">
        <v>671</v>
      </c>
      <c r="E27" s="74">
        <v>401</v>
      </c>
      <c r="F27" s="38">
        <f t="shared" si="0"/>
        <v>67.331670822942641</v>
      </c>
      <c r="G27" s="64">
        <v>24810</v>
      </c>
      <c r="H27" s="82">
        <v>18724</v>
      </c>
      <c r="I27" s="38">
        <f t="shared" si="1"/>
        <v>32.50373851741081</v>
      </c>
      <c r="J27" s="53">
        <f t="shared" si="2"/>
        <v>2.7045546150745667</v>
      </c>
      <c r="K27" s="53">
        <f t="shared" si="9"/>
        <v>2.1416364024781029</v>
      </c>
      <c r="L27" s="54">
        <f t="shared" si="8"/>
        <v>0.5629182125964638</v>
      </c>
    </row>
    <row r="28" spans="1:12" x14ac:dyDescent="0.3">
      <c r="A28" s="137"/>
      <c r="B28" s="134"/>
      <c r="C28" s="14" t="s">
        <v>1</v>
      </c>
      <c r="D28" s="86">
        <v>671</v>
      </c>
      <c r="E28" s="76">
        <v>401</v>
      </c>
      <c r="F28" s="37">
        <f t="shared" si="0"/>
        <v>67.331670822942641</v>
      </c>
      <c r="G28" s="84">
        <v>24810</v>
      </c>
      <c r="H28" s="89">
        <v>18724</v>
      </c>
      <c r="I28" s="37">
        <f t="shared" si="1"/>
        <v>32.50373851741081</v>
      </c>
      <c r="J28" s="49">
        <f t="shared" si="2"/>
        <v>2.7045546150745667</v>
      </c>
      <c r="K28" s="49">
        <f>E28/H28*100</f>
        <v>2.1416364024781029</v>
      </c>
      <c r="L28" s="50">
        <f>J28-K28</f>
        <v>0.5629182125964638</v>
      </c>
    </row>
    <row r="29" spans="1:12" x14ac:dyDescent="0.3">
      <c r="A29" s="125" t="s">
        <v>19</v>
      </c>
      <c r="B29" s="128" t="s">
        <v>2</v>
      </c>
      <c r="C29" s="16" t="s">
        <v>0</v>
      </c>
      <c r="D29" s="30">
        <f>D31+D33</f>
        <v>2437</v>
      </c>
      <c r="E29" s="31">
        <f>E31+E33</f>
        <v>1380</v>
      </c>
      <c r="F29" s="40">
        <f t="shared" si="0"/>
        <v>76.594202898550719</v>
      </c>
      <c r="G29" s="69">
        <v>36127</v>
      </c>
      <c r="H29" s="87">
        <v>191479</v>
      </c>
      <c r="I29" s="36">
        <f t="shared" si="1"/>
        <v>-81.132656844875939</v>
      </c>
      <c r="J29" s="47">
        <f t="shared" si="2"/>
        <v>6.7456472998034718</v>
      </c>
      <c r="K29" s="47">
        <f t="shared" ref="K29" si="10">E29/H29*100</f>
        <v>0.72070566485097576</v>
      </c>
      <c r="L29" s="48">
        <f>J29-K29</f>
        <v>6.024941634952496</v>
      </c>
    </row>
    <row r="30" spans="1:12" x14ac:dyDescent="0.3">
      <c r="A30" s="126"/>
      <c r="B30" s="129"/>
      <c r="C30" s="17" t="s">
        <v>1</v>
      </c>
      <c r="D30" s="32">
        <v>36127</v>
      </c>
      <c r="E30" s="33">
        <f>E32+E34</f>
        <v>1380</v>
      </c>
      <c r="F30" s="41">
        <f t="shared" si="0"/>
        <v>2517.8985507246375</v>
      </c>
      <c r="G30" s="70">
        <v>36127</v>
      </c>
      <c r="H30" s="88">
        <v>191479</v>
      </c>
      <c r="I30" s="37">
        <f t="shared" si="1"/>
        <v>-81.132656844875939</v>
      </c>
      <c r="J30" s="49">
        <f t="shared" si="2"/>
        <v>100</v>
      </c>
      <c r="K30" s="49">
        <f>E30/H30*100</f>
        <v>0.72070566485097576</v>
      </c>
      <c r="L30" s="50">
        <f>J30-K30</f>
        <v>99.279294335149018</v>
      </c>
    </row>
    <row r="31" spans="1:12" x14ac:dyDescent="0.3">
      <c r="A31" s="126"/>
      <c r="B31" s="130" t="s">
        <v>11</v>
      </c>
      <c r="C31" s="18" t="s">
        <v>0</v>
      </c>
      <c r="D31" s="57">
        <v>887</v>
      </c>
      <c r="E31" s="80">
        <v>411</v>
      </c>
      <c r="F31" s="38">
        <f t="shared" si="0"/>
        <v>115.81508515815085</v>
      </c>
      <c r="G31" s="83">
        <v>15570</v>
      </c>
      <c r="H31" s="90">
        <v>12013</v>
      </c>
      <c r="I31" s="38">
        <f t="shared" si="1"/>
        <v>29.609589611254471</v>
      </c>
      <c r="J31" s="47">
        <f t="shared" si="2"/>
        <v>5.6968529222864479</v>
      </c>
      <c r="K31" s="47">
        <f t="shared" ref="K31:K33" si="11">E31/H31*100</f>
        <v>3.4212935986015149</v>
      </c>
      <c r="L31" s="48">
        <f>J31-K31</f>
        <v>2.275559323684933</v>
      </c>
    </row>
    <row r="32" spans="1:12" x14ac:dyDescent="0.3">
      <c r="A32" s="126"/>
      <c r="B32" s="131"/>
      <c r="C32" s="18" t="s">
        <v>1</v>
      </c>
      <c r="D32" s="86">
        <v>887</v>
      </c>
      <c r="E32" s="75">
        <v>411</v>
      </c>
      <c r="F32" s="39">
        <f t="shared" si="0"/>
        <v>115.81508515815085</v>
      </c>
      <c r="G32" s="73">
        <v>15570</v>
      </c>
      <c r="H32" s="81">
        <v>12013</v>
      </c>
      <c r="I32" s="39">
        <f t="shared" si="1"/>
        <v>29.609589611254471</v>
      </c>
      <c r="J32" s="51">
        <f t="shared" si="2"/>
        <v>5.6968529222864479</v>
      </c>
      <c r="K32" s="51">
        <f t="shared" si="11"/>
        <v>3.4212935986015149</v>
      </c>
      <c r="L32" s="52">
        <f t="shared" ref="L32:L33" si="12">J32-K32</f>
        <v>2.275559323684933</v>
      </c>
    </row>
    <row r="33" spans="1:12" ht="17.25" customHeight="1" x14ac:dyDescent="0.3">
      <c r="A33" s="126"/>
      <c r="B33" s="131" t="s">
        <v>10</v>
      </c>
      <c r="C33" s="18" t="s">
        <v>0</v>
      </c>
      <c r="D33" s="95">
        <v>1550</v>
      </c>
      <c r="E33" s="74">
        <v>969</v>
      </c>
      <c r="F33" s="38">
        <f t="shared" si="0"/>
        <v>59.958720330237355</v>
      </c>
      <c r="G33" s="64">
        <v>20557</v>
      </c>
      <c r="H33" s="82">
        <v>13545</v>
      </c>
      <c r="I33" s="38">
        <f t="shared" si="1"/>
        <v>51.768180140273167</v>
      </c>
      <c r="J33" s="53">
        <f t="shared" si="2"/>
        <v>7.5400107019506741</v>
      </c>
      <c r="K33" s="53">
        <f t="shared" si="11"/>
        <v>7.1539313399778512</v>
      </c>
      <c r="L33" s="54">
        <f t="shared" si="12"/>
        <v>0.38607936197282289</v>
      </c>
    </row>
    <row r="34" spans="1:12" ht="17.25" thickBot="1" x14ac:dyDescent="0.35">
      <c r="A34" s="127"/>
      <c r="B34" s="132"/>
      <c r="C34" s="19" t="s">
        <v>1</v>
      </c>
      <c r="D34" s="96">
        <v>1550</v>
      </c>
      <c r="E34" s="78">
        <v>969</v>
      </c>
      <c r="F34" s="42">
        <f t="shared" si="0"/>
        <v>59.958720330237355</v>
      </c>
      <c r="G34" s="66">
        <v>20557</v>
      </c>
      <c r="H34" s="85">
        <v>13545</v>
      </c>
      <c r="I34" s="42">
        <f t="shared" si="1"/>
        <v>51.768180140273167</v>
      </c>
      <c r="J34" s="55">
        <f t="shared" si="2"/>
        <v>7.5400107019506741</v>
      </c>
      <c r="K34" s="55">
        <f>E34/H34*100</f>
        <v>7.1539313399778512</v>
      </c>
      <c r="L34" s="56">
        <f>J34-K34</f>
        <v>0.38607936197282289</v>
      </c>
    </row>
  </sheetData>
  <mergeCells count="21">
    <mergeCell ref="A29:A34"/>
    <mergeCell ref="B29:B30"/>
    <mergeCell ref="B31:B32"/>
    <mergeCell ref="B33:B34"/>
    <mergeCell ref="B17:B18"/>
    <mergeCell ref="B19:B20"/>
    <mergeCell ref="B21:B22"/>
    <mergeCell ref="B23:B24"/>
    <mergeCell ref="B25:B26"/>
    <mergeCell ref="B27:B28"/>
    <mergeCell ref="A7:A28"/>
    <mergeCell ref="B7:B8"/>
    <mergeCell ref="B9:B10"/>
    <mergeCell ref="B11:B12"/>
    <mergeCell ref="B13:B14"/>
    <mergeCell ref="B15:B16"/>
    <mergeCell ref="J3:L3"/>
    <mergeCell ref="A1:L1"/>
    <mergeCell ref="D3:F3"/>
    <mergeCell ref="G3:I3"/>
    <mergeCell ref="A5:B6"/>
  </mergeCells>
  <phoneticPr fontId="2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R17" sqref="R17"/>
    </sheetView>
  </sheetViews>
  <sheetFormatPr defaultColWidth="9" defaultRowHeight="16.5" x14ac:dyDescent="0.3"/>
  <cols>
    <col min="1" max="2" width="9.875" style="3" bestFit="1" customWidth="1"/>
    <col min="3" max="3" width="10" style="3" bestFit="1" customWidth="1"/>
    <col min="4" max="9" width="10.625" style="3" customWidth="1"/>
    <col min="10" max="16384" width="9" style="3"/>
  </cols>
  <sheetData>
    <row r="1" spans="1:15" ht="26.25" x14ac:dyDescent="0.3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6.95" customHeight="1" thickBot="1" x14ac:dyDescent="0.35">
      <c r="A2" s="4"/>
      <c r="B2" s="4"/>
      <c r="C2" s="4"/>
      <c r="D2" s="4"/>
      <c r="E2" s="2"/>
      <c r="F2" s="2"/>
      <c r="G2" s="2"/>
      <c r="H2" s="2"/>
      <c r="I2" s="2"/>
    </row>
    <row r="3" spans="1:15" x14ac:dyDescent="0.3">
      <c r="A3" s="5"/>
      <c r="B3" s="6"/>
      <c r="C3" s="7"/>
      <c r="D3" s="118" t="s">
        <v>21</v>
      </c>
      <c r="E3" s="115"/>
      <c r="F3" s="119"/>
      <c r="G3" s="120" t="s">
        <v>22</v>
      </c>
      <c r="H3" s="115"/>
      <c r="I3" s="119"/>
      <c r="J3" s="115" t="s">
        <v>24</v>
      </c>
      <c r="K3" s="115"/>
      <c r="L3" s="116"/>
    </row>
    <row r="4" spans="1:15" x14ac:dyDescent="0.3">
      <c r="A4" s="8"/>
      <c r="B4" s="9"/>
      <c r="C4" s="10"/>
      <c r="D4" s="22" t="s">
        <v>31</v>
      </c>
      <c r="E4" s="23" t="s">
        <v>27</v>
      </c>
      <c r="F4" s="21" t="s">
        <v>23</v>
      </c>
      <c r="G4" s="24" t="s">
        <v>31</v>
      </c>
      <c r="H4" s="23" t="s">
        <v>27</v>
      </c>
      <c r="I4" s="25" t="s">
        <v>23</v>
      </c>
      <c r="J4" s="23" t="s">
        <v>31</v>
      </c>
      <c r="K4" s="23" t="s">
        <v>27</v>
      </c>
      <c r="L4" s="20" t="s">
        <v>25</v>
      </c>
    </row>
    <row r="5" spans="1:15" x14ac:dyDescent="0.3">
      <c r="A5" s="121" t="s">
        <v>15</v>
      </c>
      <c r="B5" s="122"/>
      <c r="C5" s="11" t="s">
        <v>0</v>
      </c>
      <c r="D5" s="26">
        <f>D7+D29</f>
        <v>5119</v>
      </c>
      <c r="E5" s="26">
        <f>E7+E29</f>
        <v>3056</v>
      </c>
      <c r="F5" s="34">
        <f t="shared" ref="F5:F6" si="0">(D5-E5)/E5*100</f>
        <v>67.5065445026178</v>
      </c>
      <c r="G5" s="71">
        <v>99999</v>
      </c>
      <c r="H5" s="61">
        <f>H7+H29</f>
        <v>65582</v>
      </c>
      <c r="I5" s="34">
        <f>(G5-H5)/H5*100</f>
        <v>52.47933884297521</v>
      </c>
      <c r="J5" s="43">
        <f t="shared" ref="J5:K20" si="1">D5/G5*100</f>
        <v>5.1190511905119047</v>
      </c>
      <c r="K5" s="43">
        <f t="shared" si="1"/>
        <v>4.6598151931932543</v>
      </c>
      <c r="L5" s="44">
        <f t="shared" ref="L5:L27" si="2">J5-K5</f>
        <v>0.45923599731865039</v>
      </c>
    </row>
    <row r="6" spans="1:15" x14ac:dyDescent="0.3">
      <c r="A6" s="123"/>
      <c r="B6" s="124"/>
      <c r="C6" s="12" t="s">
        <v>1</v>
      </c>
      <c r="D6" s="28">
        <f>D8+D30</f>
        <v>11457</v>
      </c>
      <c r="E6" s="28">
        <f>E8+E30</f>
        <v>5400</v>
      </c>
      <c r="F6" s="35">
        <f t="shared" si="0"/>
        <v>112.16666666666666</v>
      </c>
      <c r="G6" s="72">
        <v>181850</v>
      </c>
      <c r="H6" s="62">
        <f>H8+H30</f>
        <v>123979</v>
      </c>
      <c r="I6" s="35">
        <f>(G6-H6)/H6*100</f>
        <v>46.678066446736949</v>
      </c>
      <c r="J6" s="45">
        <f t="shared" si="1"/>
        <v>6.3002474566950779</v>
      </c>
      <c r="K6" s="45">
        <f>E6/H6*100</f>
        <v>4.355576347607256</v>
      </c>
      <c r="L6" s="46">
        <f t="shared" si="2"/>
        <v>1.9446711090878219</v>
      </c>
      <c r="O6" s="79"/>
    </row>
    <row r="7" spans="1:15" x14ac:dyDescent="0.3">
      <c r="A7" s="135" t="s">
        <v>16</v>
      </c>
      <c r="B7" s="128" t="s">
        <v>2</v>
      </c>
      <c r="C7" s="13" t="s">
        <v>0</v>
      </c>
      <c r="D7" s="30">
        <v>3148</v>
      </c>
      <c r="E7" s="30">
        <f>E9+E11+E13+E15+E17+E19+E21+E23+E25+E27</f>
        <v>1144</v>
      </c>
      <c r="F7" s="36">
        <f>(D7-E7)/E7*100</f>
        <v>175.17482517482517</v>
      </c>
      <c r="G7" s="67">
        <v>59592</v>
      </c>
      <c r="H7" s="91">
        <f>H9+H11+H13+H15+H17+H19+H21+H23+H25+H27</f>
        <v>38709</v>
      </c>
      <c r="I7" s="36">
        <f>(G7-H7)/H7*100</f>
        <v>53.948694102146789</v>
      </c>
      <c r="J7" s="47">
        <f t="shared" si="1"/>
        <v>5.2825882668814605</v>
      </c>
      <c r="K7" s="47">
        <f t="shared" si="1"/>
        <v>2.9553850525717533</v>
      </c>
      <c r="L7" s="48">
        <f t="shared" si="2"/>
        <v>2.3272032143097072</v>
      </c>
    </row>
    <row r="8" spans="1:15" x14ac:dyDescent="0.3">
      <c r="A8" s="136"/>
      <c r="B8" s="129"/>
      <c r="C8" s="14" t="s">
        <v>1</v>
      </c>
      <c r="D8" s="32">
        <v>7049</v>
      </c>
      <c r="E8" s="32">
        <f>E10+E12+E14+E16+E18+E20+E22+E24+E26+E28</f>
        <v>2108</v>
      </c>
      <c r="F8" s="37">
        <f>(D8-E8)/E8*100</f>
        <v>234.39278937381403</v>
      </c>
      <c r="G8" s="68">
        <v>105316</v>
      </c>
      <c r="H8" s="92">
        <f>H10+H12+H14+H16+H18+H20+H22+H24+H26+H28</f>
        <v>71548</v>
      </c>
      <c r="I8" s="37">
        <f>(G8-H8)/H8*100</f>
        <v>47.196287806787055</v>
      </c>
      <c r="J8" s="49">
        <f t="shared" si="1"/>
        <v>6.6931900186106574</v>
      </c>
      <c r="K8" s="49">
        <f>E8/H8*100</f>
        <v>2.9462738301559792</v>
      </c>
      <c r="L8" s="50">
        <f t="shared" si="2"/>
        <v>3.7469161884546782</v>
      </c>
    </row>
    <row r="9" spans="1:15" x14ac:dyDescent="0.3">
      <c r="A9" s="136"/>
      <c r="B9" s="138" t="s">
        <v>3</v>
      </c>
      <c r="C9" s="15" t="s">
        <v>0</v>
      </c>
      <c r="D9" s="77">
        <v>85</v>
      </c>
      <c r="E9" s="77">
        <v>51</v>
      </c>
      <c r="F9" s="38">
        <f t="shared" ref="F9:F34" si="3">(D9-E9)/E9*100</f>
        <v>66.666666666666657</v>
      </c>
      <c r="G9" s="83">
        <v>2934</v>
      </c>
      <c r="H9" s="90">
        <v>1719</v>
      </c>
      <c r="I9" s="38">
        <f>(G9-H9)/H9*100</f>
        <v>70.680628272251312</v>
      </c>
      <c r="J9" s="47">
        <f t="shared" si="1"/>
        <v>2.8970688479890936</v>
      </c>
      <c r="K9" s="47">
        <f t="shared" si="1"/>
        <v>2.9668411867364748</v>
      </c>
      <c r="L9" s="48">
        <f t="shared" si="2"/>
        <v>-6.9772338747381202E-2</v>
      </c>
    </row>
    <row r="10" spans="1:15" x14ac:dyDescent="0.3">
      <c r="A10" s="136"/>
      <c r="B10" s="133"/>
      <c r="C10" s="15" t="s">
        <v>1</v>
      </c>
      <c r="D10" s="59">
        <v>201</v>
      </c>
      <c r="E10" s="59">
        <v>79</v>
      </c>
      <c r="F10" s="39">
        <f t="shared" si="3"/>
        <v>154.43037974683546</v>
      </c>
      <c r="G10" s="73">
        <v>4096</v>
      </c>
      <c r="H10" s="81">
        <v>3018</v>
      </c>
      <c r="I10" s="39">
        <f t="shared" ref="I10:I34" si="4">(G10-H10)/H10*100</f>
        <v>35.719019218025181</v>
      </c>
      <c r="J10" s="51">
        <f t="shared" si="1"/>
        <v>4.9072265625</v>
      </c>
      <c r="K10" s="51">
        <f>E10/H10*100</f>
        <v>2.617627567925779</v>
      </c>
      <c r="L10" s="52">
        <f t="shared" si="2"/>
        <v>2.289598994574221</v>
      </c>
    </row>
    <row r="11" spans="1:15" x14ac:dyDescent="0.3">
      <c r="A11" s="136"/>
      <c r="B11" s="133" t="s">
        <v>4</v>
      </c>
      <c r="C11" s="15" t="s">
        <v>0</v>
      </c>
      <c r="D11" s="58">
        <v>367</v>
      </c>
      <c r="E11" s="58">
        <v>440</v>
      </c>
      <c r="F11" s="38">
        <f t="shared" si="3"/>
        <v>-16.590909090909093</v>
      </c>
      <c r="G11" s="65">
        <v>16752</v>
      </c>
      <c r="H11" s="57">
        <v>11982</v>
      </c>
      <c r="I11" s="38">
        <f t="shared" si="4"/>
        <v>39.809714571857782</v>
      </c>
      <c r="J11" s="53">
        <f t="shared" si="1"/>
        <v>2.1907831900668575</v>
      </c>
      <c r="K11" s="53">
        <f t="shared" si="1"/>
        <v>3.6721749290602568</v>
      </c>
      <c r="L11" s="54">
        <f t="shared" si="2"/>
        <v>-1.4813917389933993</v>
      </c>
    </row>
    <row r="12" spans="1:15" x14ac:dyDescent="0.3">
      <c r="A12" s="136"/>
      <c r="B12" s="133"/>
      <c r="C12" s="15" t="s">
        <v>1</v>
      </c>
      <c r="D12" s="59">
        <v>817</v>
      </c>
      <c r="E12" s="59">
        <v>858</v>
      </c>
      <c r="F12" s="39">
        <f t="shared" si="3"/>
        <v>-4.7785547785547786</v>
      </c>
      <c r="G12" s="73">
        <v>26241</v>
      </c>
      <c r="H12" s="81">
        <v>19328</v>
      </c>
      <c r="I12" s="39">
        <f t="shared" si="4"/>
        <v>35.766763245033111</v>
      </c>
      <c r="J12" s="51">
        <f t="shared" si="1"/>
        <v>3.1134484204108075</v>
      </c>
      <c r="K12" s="51">
        <f t="shared" si="1"/>
        <v>4.4391556291390728</v>
      </c>
      <c r="L12" s="52">
        <f t="shared" si="2"/>
        <v>-1.3257072087282653</v>
      </c>
    </row>
    <row r="13" spans="1:15" x14ac:dyDescent="0.3">
      <c r="A13" s="136"/>
      <c r="B13" s="133" t="s">
        <v>5</v>
      </c>
      <c r="C13" s="15" t="s">
        <v>0</v>
      </c>
      <c r="D13" s="58">
        <v>7</v>
      </c>
      <c r="E13" s="58">
        <v>17</v>
      </c>
      <c r="F13" s="38">
        <f t="shared" si="3"/>
        <v>-58.82352941176471</v>
      </c>
      <c r="G13" s="65">
        <v>272</v>
      </c>
      <c r="H13" s="57">
        <v>129</v>
      </c>
      <c r="I13" s="38">
        <f t="shared" si="4"/>
        <v>110.85271317829456</v>
      </c>
      <c r="J13" s="53">
        <f t="shared" si="1"/>
        <v>2.5735294117647056</v>
      </c>
      <c r="K13" s="53">
        <f t="shared" si="1"/>
        <v>13.178294573643413</v>
      </c>
      <c r="L13" s="54">
        <f t="shared" si="2"/>
        <v>-10.604765161878706</v>
      </c>
    </row>
    <row r="14" spans="1:15" x14ac:dyDescent="0.3">
      <c r="A14" s="136"/>
      <c r="B14" s="133"/>
      <c r="C14" s="15" t="s">
        <v>1</v>
      </c>
      <c r="D14" s="59">
        <v>12</v>
      </c>
      <c r="E14" s="59">
        <v>35</v>
      </c>
      <c r="F14" s="39">
        <f t="shared" si="3"/>
        <v>-65.714285714285708</v>
      </c>
      <c r="G14" s="73">
        <v>348</v>
      </c>
      <c r="H14" s="81">
        <v>190</v>
      </c>
      <c r="I14" s="39">
        <f t="shared" si="4"/>
        <v>83.15789473684211</v>
      </c>
      <c r="J14" s="51">
        <f t="shared" si="1"/>
        <v>3.4482758620689653</v>
      </c>
      <c r="K14" s="51">
        <f t="shared" si="1"/>
        <v>18.421052631578945</v>
      </c>
      <c r="L14" s="52">
        <f t="shared" si="2"/>
        <v>-14.972776769509981</v>
      </c>
    </row>
    <row r="15" spans="1:15" x14ac:dyDescent="0.3">
      <c r="A15" s="136"/>
      <c r="B15" s="133" t="s">
        <v>6</v>
      </c>
      <c r="C15" s="15" t="s">
        <v>0</v>
      </c>
      <c r="D15" s="58">
        <v>17</v>
      </c>
      <c r="E15" s="58">
        <v>28</v>
      </c>
      <c r="F15" s="38">
        <f t="shared" si="3"/>
        <v>-39.285714285714285</v>
      </c>
      <c r="G15" s="65">
        <v>857</v>
      </c>
      <c r="H15" s="57">
        <v>444</v>
      </c>
      <c r="I15" s="38">
        <f t="shared" si="4"/>
        <v>93.018018018018026</v>
      </c>
      <c r="J15" s="53">
        <f t="shared" si="1"/>
        <v>1.9836639439906651</v>
      </c>
      <c r="K15" s="53">
        <f t="shared" si="1"/>
        <v>6.3063063063063058</v>
      </c>
      <c r="L15" s="54">
        <f t="shared" si="2"/>
        <v>-4.3226423623156407</v>
      </c>
      <c r="O15" s="79"/>
    </row>
    <row r="16" spans="1:15" x14ac:dyDescent="0.3">
      <c r="A16" s="136"/>
      <c r="B16" s="133"/>
      <c r="C16" s="15" t="s">
        <v>1</v>
      </c>
      <c r="D16" s="59">
        <v>29</v>
      </c>
      <c r="E16" s="59">
        <v>52</v>
      </c>
      <c r="F16" s="39">
        <f t="shared" si="3"/>
        <v>-44.230769230769226</v>
      </c>
      <c r="G16" s="73">
        <v>1166</v>
      </c>
      <c r="H16" s="81">
        <v>697</v>
      </c>
      <c r="I16" s="39">
        <f t="shared" si="4"/>
        <v>67.288378766140596</v>
      </c>
      <c r="J16" s="51">
        <f t="shared" si="1"/>
        <v>2.4871355060034306</v>
      </c>
      <c r="K16" s="51">
        <f t="shared" si="1"/>
        <v>7.4605451936872305</v>
      </c>
      <c r="L16" s="52">
        <f t="shared" si="2"/>
        <v>-4.9734096876837999</v>
      </c>
    </row>
    <row r="17" spans="1:17" x14ac:dyDescent="0.3">
      <c r="A17" s="136"/>
      <c r="B17" s="133" t="s">
        <v>7</v>
      </c>
      <c r="C17" s="15" t="s">
        <v>0</v>
      </c>
      <c r="D17" s="58">
        <v>27</v>
      </c>
      <c r="E17" s="58">
        <v>0</v>
      </c>
      <c r="F17" s="38">
        <v>100</v>
      </c>
      <c r="G17" s="65">
        <v>1489</v>
      </c>
      <c r="H17" s="57">
        <v>92</v>
      </c>
      <c r="I17" s="38">
        <f t="shared" si="4"/>
        <v>1518.4782608695652</v>
      </c>
      <c r="J17" s="53">
        <f t="shared" si="1"/>
        <v>1.8132975151108126</v>
      </c>
      <c r="K17" s="53">
        <f t="shared" si="1"/>
        <v>0</v>
      </c>
      <c r="L17" s="54">
        <f t="shared" si="2"/>
        <v>1.8132975151108126</v>
      </c>
    </row>
    <row r="18" spans="1:17" x14ac:dyDescent="0.3">
      <c r="A18" s="136"/>
      <c r="B18" s="133"/>
      <c r="C18" s="15" t="s">
        <v>1</v>
      </c>
      <c r="D18" s="59">
        <v>64</v>
      </c>
      <c r="E18" s="59">
        <v>0</v>
      </c>
      <c r="F18" s="39">
        <v>100</v>
      </c>
      <c r="G18" s="73">
        <v>2834</v>
      </c>
      <c r="H18" s="81">
        <v>178</v>
      </c>
      <c r="I18" s="39">
        <f t="shared" si="4"/>
        <v>1492.1348314606741</v>
      </c>
      <c r="J18" s="51">
        <f t="shared" si="1"/>
        <v>2.2582921665490474</v>
      </c>
      <c r="K18" s="51">
        <f t="shared" si="1"/>
        <v>0</v>
      </c>
      <c r="L18" s="52">
        <f t="shared" si="2"/>
        <v>2.2582921665490474</v>
      </c>
    </row>
    <row r="19" spans="1:17" x14ac:dyDescent="0.3">
      <c r="A19" s="136"/>
      <c r="B19" s="133" t="s">
        <v>17</v>
      </c>
      <c r="C19" s="15" t="s">
        <v>0</v>
      </c>
      <c r="D19" s="58">
        <v>28</v>
      </c>
      <c r="E19" s="58">
        <v>58</v>
      </c>
      <c r="F19" s="38">
        <f t="shared" si="3"/>
        <v>-51.724137931034484</v>
      </c>
      <c r="G19" s="65">
        <v>987</v>
      </c>
      <c r="H19" s="57">
        <v>394</v>
      </c>
      <c r="I19" s="38">
        <f t="shared" si="4"/>
        <v>150.50761421319797</v>
      </c>
      <c r="J19" s="53">
        <f t="shared" si="1"/>
        <v>2.8368794326241136</v>
      </c>
      <c r="K19" s="53">
        <f t="shared" si="1"/>
        <v>14.720812182741117</v>
      </c>
      <c r="L19" s="54">
        <f t="shared" si="2"/>
        <v>-11.883932750117003</v>
      </c>
      <c r="Q19" s="79"/>
    </row>
    <row r="20" spans="1:17" x14ac:dyDescent="0.3">
      <c r="A20" s="136"/>
      <c r="B20" s="133"/>
      <c r="C20" s="15" t="s">
        <v>1</v>
      </c>
      <c r="D20" s="59">
        <v>68</v>
      </c>
      <c r="E20" s="59">
        <v>94</v>
      </c>
      <c r="F20" s="39">
        <f t="shared" si="3"/>
        <v>-27.659574468085108</v>
      </c>
      <c r="G20" s="73">
        <v>1544</v>
      </c>
      <c r="H20" s="81">
        <v>631</v>
      </c>
      <c r="I20" s="39">
        <f t="shared" si="4"/>
        <v>144.69096671949288</v>
      </c>
      <c r="J20" s="51">
        <f t="shared" si="1"/>
        <v>4.4041450777202069</v>
      </c>
      <c r="K20" s="51">
        <f t="shared" si="1"/>
        <v>14.896988906497624</v>
      </c>
      <c r="L20" s="52">
        <f t="shared" si="2"/>
        <v>-10.492843828777417</v>
      </c>
    </row>
    <row r="21" spans="1:17" x14ac:dyDescent="0.3">
      <c r="A21" s="136"/>
      <c r="B21" s="133" t="s">
        <v>18</v>
      </c>
      <c r="C21" s="15" t="s">
        <v>0</v>
      </c>
      <c r="D21" s="58">
        <v>56</v>
      </c>
      <c r="E21" s="58">
        <v>43</v>
      </c>
      <c r="F21" s="38">
        <f t="shared" si="3"/>
        <v>30.232558139534881</v>
      </c>
      <c r="G21" s="65">
        <v>4425</v>
      </c>
      <c r="H21" s="57">
        <v>3543</v>
      </c>
      <c r="I21" s="38">
        <f t="shared" si="4"/>
        <v>24.894157493649448</v>
      </c>
      <c r="J21" s="53">
        <f t="shared" ref="J21:K27" si="5">D21/G21*100</f>
        <v>1.2655367231638417</v>
      </c>
      <c r="K21" s="53">
        <f t="shared" si="5"/>
        <v>1.213660739486311</v>
      </c>
      <c r="L21" s="54">
        <f t="shared" si="2"/>
        <v>5.1875983677530657E-2</v>
      </c>
    </row>
    <row r="22" spans="1:17" x14ac:dyDescent="0.3">
      <c r="A22" s="136"/>
      <c r="B22" s="133"/>
      <c r="C22" s="15" t="s">
        <v>1</v>
      </c>
      <c r="D22" s="59">
        <v>74</v>
      </c>
      <c r="E22" s="59">
        <v>49</v>
      </c>
      <c r="F22" s="39">
        <f t="shared" si="3"/>
        <v>51.020408163265309</v>
      </c>
      <c r="G22" s="73">
        <v>8975</v>
      </c>
      <c r="H22" s="81">
        <v>6736</v>
      </c>
      <c r="I22" s="39">
        <f t="shared" si="4"/>
        <v>33.239311163895486</v>
      </c>
      <c r="J22" s="51">
        <f t="shared" si="5"/>
        <v>0.8245125348189416</v>
      </c>
      <c r="K22" s="51">
        <f t="shared" si="5"/>
        <v>0.7274346793349169</v>
      </c>
      <c r="L22" s="52">
        <f t="shared" si="2"/>
        <v>9.70778554840247E-2</v>
      </c>
    </row>
    <row r="23" spans="1:17" x14ac:dyDescent="0.3">
      <c r="A23" s="136"/>
      <c r="B23" s="133" t="s">
        <v>8</v>
      </c>
      <c r="C23" s="15" t="s">
        <v>0</v>
      </c>
      <c r="D23" s="58">
        <v>28</v>
      </c>
      <c r="E23" s="58">
        <v>21</v>
      </c>
      <c r="F23" s="38">
        <f t="shared" si="3"/>
        <v>33.333333333333329</v>
      </c>
      <c r="G23" s="65">
        <v>5002</v>
      </c>
      <c r="H23" s="57">
        <v>1702</v>
      </c>
      <c r="I23" s="38">
        <f t="shared" si="4"/>
        <v>193.88954171562867</v>
      </c>
      <c r="J23" s="53">
        <f t="shared" si="5"/>
        <v>0.55977608956417435</v>
      </c>
      <c r="K23" s="53">
        <f t="shared" si="5"/>
        <v>1.2338425381903642</v>
      </c>
      <c r="L23" s="54">
        <f t="shared" si="2"/>
        <v>-0.67406644862618981</v>
      </c>
    </row>
    <row r="24" spans="1:17" x14ac:dyDescent="0.3">
      <c r="A24" s="136"/>
      <c r="B24" s="133"/>
      <c r="C24" s="15" t="s">
        <v>1</v>
      </c>
      <c r="D24" s="59">
        <v>62</v>
      </c>
      <c r="E24" s="59">
        <v>32</v>
      </c>
      <c r="F24" s="39">
        <f t="shared" si="3"/>
        <v>93.75</v>
      </c>
      <c r="G24" s="73">
        <v>7320</v>
      </c>
      <c r="H24" s="81">
        <v>2714</v>
      </c>
      <c r="I24" s="39">
        <f t="shared" si="4"/>
        <v>169.71260132645543</v>
      </c>
      <c r="J24" s="51">
        <f t="shared" si="5"/>
        <v>0.84699453551912562</v>
      </c>
      <c r="K24" s="51">
        <f t="shared" si="5"/>
        <v>1.1790714812085483</v>
      </c>
      <c r="L24" s="52">
        <f t="shared" si="2"/>
        <v>-0.3320769456894227</v>
      </c>
    </row>
    <row r="25" spans="1:17" x14ac:dyDescent="0.3">
      <c r="A25" s="136"/>
      <c r="B25" s="133" t="s">
        <v>9</v>
      </c>
      <c r="C25" s="15" t="s">
        <v>0</v>
      </c>
      <c r="D25" s="58">
        <v>45</v>
      </c>
      <c r="E25" s="58">
        <v>17</v>
      </c>
      <c r="F25" s="38">
        <f t="shared" si="3"/>
        <v>164.70588235294116</v>
      </c>
      <c r="G25" s="65">
        <v>1492</v>
      </c>
      <c r="H25" s="57">
        <v>405</v>
      </c>
      <c r="I25" s="38">
        <f t="shared" si="4"/>
        <v>268.39506172839504</v>
      </c>
      <c r="J25" s="53">
        <f t="shared" si="5"/>
        <v>3.0160857908847185</v>
      </c>
      <c r="K25" s="53">
        <f t="shared" si="5"/>
        <v>4.1975308641975309</v>
      </c>
      <c r="L25" s="54">
        <f t="shared" si="2"/>
        <v>-1.1814450733128123</v>
      </c>
    </row>
    <row r="26" spans="1:17" x14ac:dyDescent="0.3">
      <c r="A26" s="136"/>
      <c r="B26" s="133"/>
      <c r="C26" s="15" t="s">
        <v>1</v>
      </c>
      <c r="D26" s="59">
        <v>126</v>
      </c>
      <c r="E26" s="59">
        <v>39</v>
      </c>
      <c r="F26" s="39">
        <f t="shared" si="3"/>
        <v>223.07692307692309</v>
      </c>
      <c r="G26" s="73">
        <v>2600</v>
      </c>
      <c r="H26" s="81">
        <v>1033</v>
      </c>
      <c r="I26" s="39">
        <f t="shared" si="4"/>
        <v>151.69409486931269</v>
      </c>
      <c r="J26" s="51">
        <f t="shared" si="5"/>
        <v>4.8461538461538458</v>
      </c>
      <c r="K26" s="51">
        <f t="shared" si="5"/>
        <v>3.77541142303969</v>
      </c>
      <c r="L26" s="52">
        <f t="shared" si="2"/>
        <v>1.0707424231141558</v>
      </c>
    </row>
    <row r="27" spans="1:17" x14ac:dyDescent="0.3">
      <c r="A27" s="136"/>
      <c r="B27" s="133" t="s">
        <v>10</v>
      </c>
      <c r="C27" s="15" t="s">
        <v>0</v>
      </c>
      <c r="D27" s="58">
        <v>517</v>
      </c>
      <c r="E27" s="58">
        <v>469</v>
      </c>
      <c r="F27" s="38">
        <f t="shared" si="3"/>
        <v>10.23454157782516</v>
      </c>
      <c r="G27" s="64">
        <v>25382</v>
      </c>
      <c r="H27" s="82">
        <v>18299</v>
      </c>
      <c r="I27" s="38">
        <f t="shared" si="4"/>
        <v>38.707033171211542</v>
      </c>
      <c r="J27" s="53">
        <f t="shared" si="5"/>
        <v>2.0368765266724451</v>
      </c>
      <c r="K27" s="53">
        <f t="shared" si="5"/>
        <v>2.562981583693098</v>
      </c>
      <c r="L27" s="54">
        <f t="shared" si="2"/>
        <v>-0.52610505702065291</v>
      </c>
    </row>
    <row r="28" spans="1:17" x14ac:dyDescent="0.3">
      <c r="A28" s="137"/>
      <c r="B28" s="134"/>
      <c r="C28" s="14" t="s">
        <v>1</v>
      </c>
      <c r="D28" s="63">
        <v>1188</v>
      </c>
      <c r="E28" s="63">
        <v>870</v>
      </c>
      <c r="F28" s="37">
        <f t="shared" si="3"/>
        <v>36.551724137931032</v>
      </c>
      <c r="G28" s="84">
        <v>50192</v>
      </c>
      <c r="H28" s="89">
        <v>37023</v>
      </c>
      <c r="I28" s="37">
        <f t="shared" si="4"/>
        <v>35.569780946978909</v>
      </c>
      <c r="J28" s="49">
        <f>D28/G28*100</f>
        <v>2.3669110615237487</v>
      </c>
      <c r="K28" s="49">
        <f>E28/H28*100</f>
        <v>2.3498906085406368</v>
      </c>
      <c r="L28" s="50">
        <f>J28-K28</f>
        <v>1.7020452983111944E-2</v>
      </c>
    </row>
    <row r="29" spans="1:17" x14ac:dyDescent="0.3">
      <c r="A29" s="125" t="s">
        <v>19</v>
      </c>
      <c r="B29" s="128" t="s">
        <v>2</v>
      </c>
      <c r="C29" s="16" t="s">
        <v>0</v>
      </c>
      <c r="D29" s="30">
        <f>D31+D33</f>
        <v>1971</v>
      </c>
      <c r="E29" s="30">
        <f>E31+E33</f>
        <v>1912</v>
      </c>
      <c r="F29" s="40">
        <f t="shared" si="3"/>
        <v>3.0857740585774058</v>
      </c>
      <c r="G29" s="69">
        <v>40407</v>
      </c>
      <c r="H29" s="87">
        <v>26873</v>
      </c>
      <c r="I29" s="36">
        <f t="shared" si="4"/>
        <v>50.362817698061249</v>
      </c>
      <c r="J29" s="47">
        <f>D29/G29*100</f>
        <v>4.8778676961912542</v>
      </c>
      <c r="K29" s="47">
        <f t="shared" ref="K29" si="6">E29/H29*100</f>
        <v>7.1149480891601238</v>
      </c>
      <c r="L29" s="48">
        <f>J29-K29</f>
        <v>-2.2370803929688696</v>
      </c>
    </row>
    <row r="30" spans="1:17" x14ac:dyDescent="0.3">
      <c r="A30" s="126"/>
      <c r="B30" s="129"/>
      <c r="C30" s="17" t="s">
        <v>1</v>
      </c>
      <c r="D30" s="32">
        <f>D32+D34</f>
        <v>4408</v>
      </c>
      <c r="E30" s="32">
        <f>E32+E34</f>
        <v>3292</v>
      </c>
      <c r="F30" s="41">
        <f t="shared" si="3"/>
        <v>33.900364520048605</v>
      </c>
      <c r="G30" s="70">
        <v>76534</v>
      </c>
      <c r="H30" s="88">
        <v>52431</v>
      </c>
      <c r="I30" s="37">
        <f t="shared" si="4"/>
        <v>45.970895081154275</v>
      </c>
      <c r="J30" s="49">
        <f>D30/G30*100</f>
        <v>5.7595317113962423</v>
      </c>
      <c r="K30" s="49">
        <f>E30/H30*100</f>
        <v>6.2787282332970955</v>
      </c>
      <c r="L30" s="50">
        <f>J30-K30</f>
        <v>-0.51919652190085319</v>
      </c>
    </row>
    <row r="31" spans="1:17" x14ac:dyDescent="0.3">
      <c r="A31" s="126"/>
      <c r="B31" s="130" t="s">
        <v>11</v>
      </c>
      <c r="C31" s="18" t="s">
        <v>0</v>
      </c>
      <c r="D31" s="77">
        <v>714</v>
      </c>
      <c r="E31" s="77">
        <v>564</v>
      </c>
      <c r="F31" s="38">
        <f t="shared" si="3"/>
        <v>26.595744680851062</v>
      </c>
      <c r="G31" s="83">
        <v>15845</v>
      </c>
      <c r="H31" s="90">
        <v>11212</v>
      </c>
      <c r="I31" s="38">
        <f t="shared" si="4"/>
        <v>41.321798073492687</v>
      </c>
      <c r="J31" s="47">
        <f>D31/G31*100</f>
        <v>4.5061533606816031</v>
      </c>
      <c r="K31" s="47">
        <f t="shared" ref="K31:K33" si="7">E31/H31*100</f>
        <v>5.0303246521584013</v>
      </c>
      <c r="L31" s="48">
        <f>J31-K31</f>
        <v>-0.5241712914767982</v>
      </c>
    </row>
    <row r="32" spans="1:17" x14ac:dyDescent="0.3">
      <c r="A32" s="126"/>
      <c r="B32" s="131"/>
      <c r="C32" s="18" t="s">
        <v>1</v>
      </c>
      <c r="D32" s="59">
        <v>1601</v>
      </c>
      <c r="E32" s="59">
        <v>975</v>
      </c>
      <c r="F32" s="39">
        <f t="shared" si="3"/>
        <v>64.205128205128204</v>
      </c>
      <c r="G32" s="73">
        <v>31415</v>
      </c>
      <c r="H32" s="81">
        <v>23225</v>
      </c>
      <c r="I32" s="39">
        <f t="shared" si="4"/>
        <v>35.26372443487621</v>
      </c>
      <c r="J32" s="51">
        <f t="shared" ref="J32:J33" si="8">D32/G32*100</f>
        <v>5.0962915804551967</v>
      </c>
      <c r="K32" s="51">
        <f t="shared" si="7"/>
        <v>4.1980624327233578</v>
      </c>
      <c r="L32" s="52">
        <f t="shared" ref="L32:L33" si="9">J32-K32</f>
        <v>0.89822914773183893</v>
      </c>
    </row>
    <row r="33" spans="1:12" ht="17.25" customHeight="1" x14ac:dyDescent="0.3">
      <c r="A33" s="126"/>
      <c r="B33" s="131" t="s">
        <v>10</v>
      </c>
      <c r="C33" s="18" t="s">
        <v>0</v>
      </c>
      <c r="D33" s="58">
        <v>1257</v>
      </c>
      <c r="E33" s="58">
        <v>1348</v>
      </c>
      <c r="F33" s="38">
        <f t="shared" si="3"/>
        <v>-6.7507418397626111</v>
      </c>
      <c r="G33" s="64">
        <v>24562</v>
      </c>
      <c r="H33" s="82">
        <v>15661</v>
      </c>
      <c r="I33" s="38">
        <f t="shared" si="4"/>
        <v>56.835451120618096</v>
      </c>
      <c r="J33" s="53">
        <f t="shared" si="8"/>
        <v>5.1176614282224575</v>
      </c>
      <c r="K33" s="53">
        <f t="shared" si="7"/>
        <v>8.6073686226933148</v>
      </c>
      <c r="L33" s="54">
        <f t="shared" si="9"/>
        <v>-3.4897071944708573</v>
      </c>
    </row>
    <row r="34" spans="1:12" ht="17.25" thickBot="1" x14ac:dyDescent="0.35">
      <c r="A34" s="127"/>
      <c r="B34" s="132"/>
      <c r="C34" s="19" t="s">
        <v>1</v>
      </c>
      <c r="D34" s="60">
        <v>2807</v>
      </c>
      <c r="E34" s="60">
        <v>2317</v>
      </c>
      <c r="F34" s="42">
        <f t="shared" si="3"/>
        <v>21.148036253776432</v>
      </c>
      <c r="G34" s="66">
        <v>45119</v>
      </c>
      <c r="H34" s="85">
        <v>29206</v>
      </c>
      <c r="I34" s="42">
        <f t="shared" si="4"/>
        <v>54.48537971649661</v>
      </c>
      <c r="J34" s="55">
        <f>D34/G34*100</f>
        <v>6.2213258272568099</v>
      </c>
      <c r="K34" s="55">
        <f>E34/H34*100</f>
        <v>7.9333013764295011</v>
      </c>
      <c r="L34" s="56">
        <f>J34-K34</f>
        <v>-1.7119755491726911</v>
      </c>
    </row>
  </sheetData>
  <mergeCells count="21">
    <mergeCell ref="B27:B28"/>
    <mergeCell ref="A29:A34"/>
    <mergeCell ref="B29:B30"/>
    <mergeCell ref="B31:B32"/>
    <mergeCell ref="B33:B34"/>
    <mergeCell ref="B25:B26"/>
    <mergeCell ref="A1:L1"/>
    <mergeCell ref="D3:F3"/>
    <mergeCell ref="G3:I3"/>
    <mergeCell ref="J3:L3"/>
    <mergeCell ref="A5:B6"/>
    <mergeCell ref="A7:A2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honeticPr fontId="2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P19" sqref="P19"/>
    </sheetView>
  </sheetViews>
  <sheetFormatPr defaultRowHeight="16.5" x14ac:dyDescent="0.3"/>
  <sheetData>
    <row r="1" spans="1:12" ht="26.25" x14ac:dyDescent="0.3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7.25" thickBot="1" x14ac:dyDescent="0.35">
      <c r="A2" s="4"/>
      <c r="B2" s="4"/>
      <c r="C2" s="4"/>
      <c r="D2" s="4"/>
      <c r="E2" s="2"/>
      <c r="F2" s="2"/>
      <c r="G2" s="2"/>
      <c r="H2" s="2"/>
      <c r="I2" s="2"/>
      <c r="J2" s="3"/>
      <c r="K2" s="3"/>
      <c r="L2" s="3"/>
    </row>
    <row r="3" spans="1:12" x14ac:dyDescent="0.3">
      <c r="A3" s="5"/>
      <c r="B3" s="6"/>
      <c r="C3" s="7"/>
      <c r="D3" s="118" t="s">
        <v>21</v>
      </c>
      <c r="E3" s="115"/>
      <c r="F3" s="119"/>
      <c r="G3" s="120" t="s">
        <v>22</v>
      </c>
      <c r="H3" s="115"/>
      <c r="I3" s="119"/>
      <c r="J3" s="115" t="s">
        <v>24</v>
      </c>
      <c r="K3" s="115"/>
      <c r="L3" s="116"/>
    </row>
    <row r="4" spans="1:12" x14ac:dyDescent="0.3">
      <c r="A4" s="8"/>
      <c r="B4" s="9"/>
      <c r="C4" s="10"/>
      <c r="D4" s="22" t="s">
        <v>31</v>
      </c>
      <c r="E4" s="23" t="s">
        <v>27</v>
      </c>
      <c r="F4" s="21" t="s">
        <v>23</v>
      </c>
      <c r="G4" s="24" t="s">
        <v>31</v>
      </c>
      <c r="H4" s="23" t="s">
        <v>27</v>
      </c>
      <c r="I4" s="25" t="s">
        <v>23</v>
      </c>
      <c r="J4" s="23" t="s">
        <v>31</v>
      </c>
      <c r="K4" s="23" t="s">
        <v>27</v>
      </c>
      <c r="L4" s="20" t="s">
        <v>25</v>
      </c>
    </row>
    <row r="5" spans="1:12" x14ac:dyDescent="0.3">
      <c r="A5" s="121" t="s">
        <v>15</v>
      </c>
      <c r="B5" s="122"/>
      <c r="C5" s="11" t="s">
        <v>0</v>
      </c>
      <c r="D5" s="26">
        <f>D7+D29</f>
        <v>3258</v>
      </c>
      <c r="E5" s="27">
        <v>4110</v>
      </c>
      <c r="F5" s="34">
        <f t="shared" ref="F5:F6" si="0">(D5-E5)/E5*100</f>
        <v>-20.729927007299271</v>
      </c>
      <c r="G5" s="71">
        <v>96768</v>
      </c>
      <c r="H5" s="61">
        <v>53699</v>
      </c>
      <c r="I5" s="34">
        <f>(G5-H5)/H5*100</f>
        <v>80.20447308143541</v>
      </c>
      <c r="J5" s="43">
        <f t="shared" ref="J5:K20" si="1">D5/G5*100</f>
        <v>3.3668154761904758</v>
      </c>
      <c r="K5" s="43">
        <f t="shared" si="1"/>
        <v>7.6537738132926121</v>
      </c>
      <c r="L5" s="44">
        <f t="shared" ref="L5:L27" si="2">J5-K5</f>
        <v>-4.2869583371021367</v>
      </c>
    </row>
    <row r="6" spans="1:12" x14ac:dyDescent="0.3">
      <c r="A6" s="123"/>
      <c r="B6" s="124"/>
      <c r="C6" s="12" t="s">
        <v>1</v>
      </c>
      <c r="D6" s="28">
        <f>D8+D30</f>
        <v>10307</v>
      </c>
      <c r="E6" s="29">
        <v>9510</v>
      </c>
      <c r="F6" s="35">
        <f t="shared" si="0"/>
        <v>8.3806519453207144</v>
      </c>
      <c r="G6" s="72">
        <v>278618</v>
      </c>
      <c r="H6" s="62">
        <v>141688</v>
      </c>
      <c r="I6" s="35">
        <f>(G6-H6)/H6*100</f>
        <v>96.64191745243069</v>
      </c>
      <c r="J6" s="45">
        <f t="shared" si="1"/>
        <v>3.6993302658119718</v>
      </c>
      <c r="K6" s="45">
        <f>E6/H6*100</f>
        <v>6.7119304387104064</v>
      </c>
      <c r="L6" s="46">
        <f t="shared" si="2"/>
        <v>-3.0126001728984346</v>
      </c>
    </row>
    <row r="7" spans="1:12" x14ac:dyDescent="0.3">
      <c r="A7" s="135" t="s">
        <v>16</v>
      </c>
      <c r="B7" s="128" t="s">
        <v>2</v>
      </c>
      <c r="C7" s="13" t="s">
        <v>0</v>
      </c>
      <c r="D7" s="30">
        <f>D9+D11+D13+D15+D17+D19+D21+D23+D25+D27</f>
        <v>1263</v>
      </c>
      <c r="E7" s="31">
        <v>1695</v>
      </c>
      <c r="F7" s="36">
        <f>(D7-E7)/E7*100</f>
        <v>-25.486725663716815</v>
      </c>
      <c r="G7" s="67">
        <v>59820</v>
      </c>
      <c r="H7" s="91">
        <v>27590</v>
      </c>
      <c r="I7" s="36">
        <f>(G7-H7)/H7*100</f>
        <v>116.81768756795941</v>
      </c>
      <c r="J7" s="47">
        <f t="shared" si="1"/>
        <v>2.1113340020060178</v>
      </c>
      <c r="K7" s="47">
        <f t="shared" si="1"/>
        <v>6.1435302645886187</v>
      </c>
      <c r="L7" s="48">
        <f t="shared" si="2"/>
        <v>-4.0321962625826009</v>
      </c>
    </row>
    <row r="8" spans="1:12" x14ac:dyDescent="0.3">
      <c r="A8" s="136"/>
      <c r="B8" s="129"/>
      <c r="C8" s="14" t="s">
        <v>1</v>
      </c>
      <c r="D8" s="32">
        <f>D10+D12+D14+D16+D18+D20+D22+D24+D26+D28</f>
        <v>3904</v>
      </c>
      <c r="E8" s="33">
        <v>3803</v>
      </c>
      <c r="F8" s="37">
        <f>(D8-E8)/E8*100</f>
        <v>2.6557980541677622</v>
      </c>
      <c r="G8" s="68">
        <v>165136</v>
      </c>
      <c r="H8" s="92">
        <v>63148</v>
      </c>
      <c r="I8" s="37">
        <f>(G8-H8)/H8*100</f>
        <v>161.50630265408248</v>
      </c>
      <c r="J8" s="49">
        <f t="shared" si="1"/>
        <v>2.3641120046507123</v>
      </c>
      <c r="K8" s="49">
        <f>E8/H8*100</f>
        <v>6.0223601697599296</v>
      </c>
      <c r="L8" s="50">
        <f t="shared" si="2"/>
        <v>-3.6582481651092174</v>
      </c>
    </row>
    <row r="9" spans="1:12" x14ac:dyDescent="0.3">
      <c r="A9" s="136"/>
      <c r="B9" s="138" t="s">
        <v>3</v>
      </c>
      <c r="C9" s="15" t="s">
        <v>0</v>
      </c>
      <c r="D9" s="77">
        <v>85</v>
      </c>
      <c r="E9" s="80">
        <v>70</v>
      </c>
      <c r="F9" s="38">
        <f t="shared" ref="F9:F34" si="3">(D9-E9)/E9*100</f>
        <v>21.428571428571427</v>
      </c>
      <c r="G9" s="83">
        <v>1397</v>
      </c>
      <c r="H9" s="90">
        <v>949</v>
      </c>
      <c r="I9" s="38">
        <f>(G9-H9)/H9*100</f>
        <v>47.20758693361433</v>
      </c>
      <c r="J9" s="47">
        <f t="shared" si="1"/>
        <v>6.0844667143879736</v>
      </c>
      <c r="K9" s="47">
        <f t="shared" si="1"/>
        <v>7.3761854583772397</v>
      </c>
      <c r="L9" s="48">
        <f t="shared" si="2"/>
        <v>-1.2917187439892661</v>
      </c>
    </row>
    <row r="10" spans="1:12" x14ac:dyDescent="0.3">
      <c r="A10" s="136"/>
      <c r="B10" s="133"/>
      <c r="C10" s="15" t="s">
        <v>1</v>
      </c>
      <c r="D10" s="59">
        <v>286</v>
      </c>
      <c r="E10" s="75">
        <v>149</v>
      </c>
      <c r="F10" s="39">
        <f t="shared" si="3"/>
        <v>91.946308724832221</v>
      </c>
      <c r="G10" s="73">
        <v>5493</v>
      </c>
      <c r="H10" s="139">
        <v>3967</v>
      </c>
      <c r="I10" s="39">
        <f t="shared" ref="I10:I34" si="4">(G10-H10)/H10*100</f>
        <v>38.467355684396267</v>
      </c>
      <c r="J10" s="51">
        <f t="shared" si="1"/>
        <v>5.2066266156927004</v>
      </c>
      <c r="K10" s="51">
        <f>E10/H10*100</f>
        <v>3.7559868918578272</v>
      </c>
      <c r="L10" s="52">
        <f t="shared" si="2"/>
        <v>1.4506397238348732</v>
      </c>
    </row>
    <row r="11" spans="1:12" x14ac:dyDescent="0.3">
      <c r="A11" s="136"/>
      <c r="B11" s="133" t="s">
        <v>4</v>
      </c>
      <c r="C11" s="15" t="s">
        <v>0</v>
      </c>
      <c r="D11" s="58">
        <v>372</v>
      </c>
      <c r="E11" s="74">
        <v>783</v>
      </c>
      <c r="F11" s="38">
        <f t="shared" si="3"/>
        <v>-52.490421455938694</v>
      </c>
      <c r="G11" s="65">
        <v>14726</v>
      </c>
      <c r="H11" s="57">
        <v>18980</v>
      </c>
      <c r="I11" s="38">
        <f t="shared" si="4"/>
        <v>-22.413066385669126</v>
      </c>
      <c r="J11" s="53">
        <f t="shared" si="1"/>
        <v>2.5261442346869485</v>
      </c>
      <c r="K11" s="53">
        <f t="shared" si="1"/>
        <v>4.1253951527924135</v>
      </c>
      <c r="L11" s="54">
        <f t="shared" si="2"/>
        <v>-1.599250918105465</v>
      </c>
    </row>
    <row r="12" spans="1:12" x14ac:dyDescent="0.3">
      <c r="A12" s="136"/>
      <c r="B12" s="133"/>
      <c r="C12" s="15" t="s">
        <v>1</v>
      </c>
      <c r="D12" s="59">
        <v>1189</v>
      </c>
      <c r="E12" s="75">
        <v>1641</v>
      </c>
      <c r="F12" s="39">
        <f t="shared" si="3"/>
        <v>-27.544180377818407</v>
      </c>
      <c r="G12" s="73">
        <v>40967</v>
      </c>
      <c r="H12" s="139">
        <v>38308</v>
      </c>
      <c r="I12" s="39">
        <f t="shared" si="4"/>
        <v>6.941108906755769</v>
      </c>
      <c r="J12" s="51">
        <f t="shared" si="1"/>
        <v>2.9023360265579612</v>
      </c>
      <c r="K12" s="51">
        <f t="shared" si="1"/>
        <v>4.2837005325258426</v>
      </c>
      <c r="L12" s="52">
        <f t="shared" si="2"/>
        <v>-1.3813645059678814</v>
      </c>
    </row>
    <row r="13" spans="1:12" x14ac:dyDescent="0.3">
      <c r="A13" s="136"/>
      <c r="B13" s="133" t="s">
        <v>5</v>
      </c>
      <c r="C13" s="15" t="s">
        <v>0</v>
      </c>
      <c r="D13" s="58">
        <v>20</v>
      </c>
      <c r="E13" s="74">
        <v>10</v>
      </c>
      <c r="F13" s="38">
        <f t="shared" si="3"/>
        <v>100</v>
      </c>
      <c r="G13" s="65">
        <v>150</v>
      </c>
      <c r="H13" s="140">
        <v>89</v>
      </c>
      <c r="I13" s="38">
        <f t="shared" si="4"/>
        <v>68.539325842696627</v>
      </c>
      <c r="J13" s="53">
        <f t="shared" si="1"/>
        <v>13.333333333333334</v>
      </c>
      <c r="K13" s="53">
        <f t="shared" si="1"/>
        <v>11.235955056179774</v>
      </c>
      <c r="L13" s="54">
        <f t="shared" si="2"/>
        <v>2.0973782771535596</v>
      </c>
    </row>
    <row r="14" spans="1:12" x14ac:dyDescent="0.3">
      <c r="A14" s="136"/>
      <c r="B14" s="133"/>
      <c r="C14" s="15" t="s">
        <v>1</v>
      </c>
      <c r="D14" s="59">
        <v>32</v>
      </c>
      <c r="E14" s="75">
        <v>45</v>
      </c>
      <c r="F14" s="39">
        <f t="shared" si="3"/>
        <v>-28.888888888888886</v>
      </c>
      <c r="G14" s="73">
        <v>498</v>
      </c>
      <c r="H14" s="139">
        <v>279</v>
      </c>
      <c r="I14" s="39">
        <f t="shared" si="4"/>
        <v>78.494623655913969</v>
      </c>
      <c r="J14" s="51">
        <f t="shared" si="1"/>
        <v>6.425702811244979</v>
      </c>
      <c r="K14" s="51">
        <f t="shared" si="1"/>
        <v>16.129032258064516</v>
      </c>
      <c r="L14" s="52">
        <f t="shared" si="2"/>
        <v>-9.7033294468195379</v>
      </c>
    </row>
    <row r="15" spans="1:12" x14ac:dyDescent="0.3">
      <c r="A15" s="136"/>
      <c r="B15" s="133" t="s">
        <v>6</v>
      </c>
      <c r="C15" s="15" t="s">
        <v>0</v>
      </c>
      <c r="D15" s="58">
        <v>13</v>
      </c>
      <c r="E15" s="74">
        <v>25</v>
      </c>
      <c r="F15" s="38">
        <f t="shared" si="3"/>
        <v>-48</v>
      </c>
      <c r="G15" s="65">
        <v>410</v>
      </c>
      <c r="H15" s="140">
        <v>326</v>
      </c>
      <c r="I15" s="38">
        <f t="shared" si="4"/>
        <v>25.766871165644172</v>
      </c>
      <c r="J15" s="53">
        <f t="shared" si="1"/>
        <v>3.1707317073170733</v>
      </c>
      <c r="K15" s="53">
        <f t="shared" si="1"/>
        <v>7.6687116564417179</v>
      </c>
      <c r="L15" s="54">
        <f t="shared" si="2"/>
        <v>-4.4979799491246446</v>
      </c>
    </row>
    <row r="16" spans="1:12" x14ac:dyDescent="0.3">
      <c r="A16" s="136"/>
      <c r="B16" s="133"/>
      <c r="C16" s="15" t="s">
        <v>1</v>
      </c>
      <c r="D16" s="59">
        <v>42</v>
      </c>
      <c r="E16" s="75">
        <v>77</v>
      </c>
      <c r="F16" s="39">
        <f t="shared" si="3"/>
        <v>-45.454545454545453</v>
      </c>
      <c r="G16" s="73">
        <v>1576</v>
      </c>
      <c r="H16" s="139">
        <v>1023</v>
      </c>
      <c r="I16" s="39">
        <f t="shared" si="4"/>
        <v>54.056695992179861</v>
      </c>
      <c r="J16" s="51">
        <f t="shared" si="1"/>
        <v>2.6649746192893402</v>
      </c>
      <c r="K16" s="51">
        <f t="shared" si="1"/>
        <v>7.5268817204301079</v>
      </c>
      <c r="L16" s="52">
        <f t="shared" si="2"/>
        <v>-4.8619071011407673</v>
      </c>
    </row>
    <row r="17" spans="1:12" x14ac:dyDescent="0.3">
      <c r="A17" s="136"/>
      <c r="B17" s="133" t="s">
        <v>7</v>
      </c>
      <c r="C17" s="15" t="s">
        <v>0</v>
      </c>
      <c r="D17" s="58">
        <v>33</v>
      </c>
      <c r="E17" s="74">
        <v>0</v>
      </c>
      <c r="F17" s="38">
        <v>100</v>
      </c>
      <c r="G17" s="65">
        <v>2450</v>
      </c>
      <c r="H17" s="140">
        <v>83</v>
      </c>
      <c r="I17" s="38">
        <f t="shared" si="4"/>
        <v>2851.8072289156626</v>
      </c>
      <c r="J17" s="53">
        <f t="shared" si="1"/>
        <v>1.346938775510204</v>
      </c>
      <c r="K17" s="53">
        <f t="shared" si="1"/>
        <v>0</v>
      </c>
      <c r="L17" s="54">
        <f t="shared" si="2"/>
        <v>1.346938775510204</v>
      </c>
    </row>
    <row r="18" spans="1:12" x14ac:dyDescent="0.3">
      <c r="A18" s="136"/>
      <c r="B18" s="133"/>
      <c r="C18" s="15" t="s">
        <v>1</v>
      </c>
      <c r="D18" s="59">
        <v>97</v>
      </c>
      <c r="E18" s="75">
        <v>0</v>
      </c>
      <c r="F18" s="39">
        <v>100</v>
      </c>
      <c r="G18" s="73">
        <v>5284</v>
      </c>
      <c r="H18" s="139">
        <v>261</v>
      </c>
      <c r="I18" s="39">
        <f t="shared" si="4"/>
        <v>1924.5210727969347</v>
      </c>
      <c r="J18" s="51">
        <f t="shared" si="1"/>
        <v>1.8357305071915215</v>
      </c>
      <c r="K18" s="51">
        <f t="shared" si="1"/>
        <v>0</v>
      </c>
      <c r="L18" s="52">
        <f t="shared" si="2"/>
        <v>1.8357305071915215</v>
      </c>
    </row>
    <row r="19" spans="1:12" x14ac:dyDescent="0.3">
      <c r="A19" s="136"/>
      <c r="B19" s="133" t="s">
        <v>17</v>
      </c>
      <c r="C19" s="15" t="s">
        <v>0</v>
      </c>
      <c r="D19" s="58">
        <v>43</v>
      </c>
      <c r="E19" s="74">
        <v>76</v>
      </c>
      <c r="F19" s="38">
        <f t="shared" si="3"/>
        <v>-43.421052631578952</v>
      </c>
      <c r="G19" s="65">
        <v>624</v>
      </c>
      <c r="H19" s="140">
        <v>333</v>
      </c>
      <c r="I19" s="38">
        <f t="shared" si="4"/>
        <v>87.387387387387378</v>
      </c>
      <c r="J19" s="53">
        <f t="shared" si="1"/>
        <v>6.8910256410256414</v>
      </c>
      <c r="K19" s="53">
        <f t="shared" si="1"/>
        <v>22.822822822822822</v>
      </c>
      <c r="L19" s="54">
        <f t="shared" si="2"/>
        <v>-15.93179718179718</v>
      </c>
    </row>
    <row r="20" spans="1:12" x14ac:dyDescent="0.3">
      <c r="A20" s="136"/>
      <c r="B20" s="133"/>
      <c r="C20" s="15" t="s">
        <v>1</v>
      </c>
      <c r="D20" s="59">
        <v>111</v>
      </c>
      <c r="E20" s="75">
        <v>170</v>
      </c>
      <c r="F20" s="39">
        <f t="shared" si="3"/>
        <v>-34.705882352941174</v>
      </c>
      <c r="G20" s="73">
        <v>2168</v>
      </c>
      <c r="H20" s="139">
        <v>964</v>
      </c>
      <c r="I20" s="39">
        <f t="shared" si="4"/>
        <v>124.89626556016597</v>
      </c>
      <c r="J20" s="51">
        <f t="shared" si="1"/>
        <v>5.1199261992619931</v>
      </c>
      <c r="K20" s="51">
        <f t="shared" si="1"/>
        <v>17.634854771784234</v>
      </c>
      <c r="L20" s="52">
        <f t="shared" si="2"/>
        <v>-12.514928572522241</v>
      </c>
    </row>
    <row r="21" spans="1:12" x14ac:dyDescent="0.3">
      <c r="A21" s="136"/>
      <c r="B21" s="133" t="s">
        <v>18</v>
      </c>
      <c r="C21" s="15" t="s">
        <v>0</v>
      </c>
      <c r="D21" s="58">
        <v>37</v>
      </c>
      <c r="E21" s="74">
        <v>48</v>
      </c>
      <c r="F21" s="38">
        <f t="shared" si="3"/>
        <v>-22.916666666666664</v>
      </c>
      <c r="G21" s="65">
        <v>4234</v>
      </c>
      <c r="H21" s="57">
        <v>3593</v>
      </c>
      <c r="I21" s="38">
        <f t="shared" si="4"/>
        <v>17.840244920679098</v>
      </c>
      <c r="J21" s="53">
        <f t="shared" ref="J21:K27" si="5">D21/G21*100</f>
        <v>0.87387812942843657</v>
      </c>
      <c r="K21" s="53">
        <f t="shared" si="5"/>
        <v>1.3359309768995269</v>
      </c>
      <c r="L21" s="54">
        <f t="shared" si="2"/>
        <v>-0.46205284747109032</v>
      </c>
    </row>
    <row r="22" spans="1:12" x14ac:dyDescent="0.3">
      <c r="A22" s="136"/>
      <c r="B22" s="133"/>
      <c r="C22" s="15" t="s">
        <v>1</v>
      </c>
      <c r="D22" s="59">
        <v>111</v>
      </c>
      <c r="E22" s="75">
        <v>97</v>
      </c>
      <c r="F22" s="39">
        <f t="shared" si="3"/>
        <v>14.432989690721648</v>
      </c>
      <c r="G22" s="73">
        <v>13209</v>
      </c>
      <c r="H22" s="139">
        <v>10329</v>
      </c>
      <c r="I22" s="39">
        <f t="shared" si="4"/>
        <v>27.882660470519895</v>
      </c>
      <c r="J22" s="51">
        <f t="shared" si="5"/>
        <v>0.84033613445378152</v>
      </c>
      <c r="K22" s="51">
        <f t="shared" si="5"/>
        <v>0.93910349501403811</v>
      </c>
      <c r="L22" s="52">
        <f t="shared" si="2"/>
        <v>-9.876736056025659E-2</v>
      </c>
    </row>
    <row r="23" spans="1:12" x14ac:dyDescent="0.3">
      <c r="A23" s="136"/>
      <c r="B23" s="133" t="s">
        <v>8</v>
      </c>
      <c r="C23" s="15" t="s">
        <v>0</v>
      </c>
      <c r="D23" s="58">
        <v>44</v>
      </c>
      <c r="E23" s="74">
        <v>35</v>
      </c>
      <c r="F23" s="38">
        <f t="shared" si="3"/>
        <v>25.714285714285712</v>
      </c>
      <c r="G23" s="65">
        <v>5096</v>
      </c>
      <c r="H23" s="57">
        <v>2144</v>
      </c>
      <c r="I23" s="38">
        <f t="shared" si="4"/>
        <v>137.68656716417911</v>
      </c>
      <c r="J23" s="53">
        <f t="shared" si="5"/>
        <v>0.86342229199372045</v>
      </c>
      <c r="K23" s="53">
        <f t="shared" si="5"/>
        <v>1.6324626865671641</v>
      </c>
      <c r="L23" s="54">
        <f t="shared" si="2"/>
        <v>-0.76904039457344364</v>
      </c>
    </row>
    <row r="24" spans="1:12" x14ac:dyDescent="0.3">
      <c r="A24" s="136"/>
      <c r="B24" s="133"/>
      <c r="C24" s="15" t="s">
        <v>1</v>
      </c>
      <c r="D24" s="59">
        <v>106</v>
      </c>
      <c r="E24" s="75">
        <v>67</v>
      </c>
      <c r="F24" s="39">
        <f t="shared" si="3"/>
        <v>58.208955223880601</v>
      </c>
      <c r="G24" s="73">
        <v>12416</v>
      </c>
      <c r="H24" s="139">
        <v>4858</v>
      </c>
      <c r="I24" s="39">
        <f t="shared" si="4"/>
        <v>155.57842733635241</v>
      </c>
      <c r="J24" s="51">
        <f t="shared" si="5"/>
        <v>0.85373711340206182</v>
      </c>
      <c r="K24" s="51">
        <f t="shared" si="5"/>
        <v>1.3791683820502265</v>
      </c>
      <c r="L24" s="52">
        <f t="shared" si="2"/>
        <v>-0.5254312686481647</v>
      </c>
    </row>
    <row r="25" spans="1:12" x14ac:dyDescent="0.3">
      <c r="A25" s="136"/>
      <c r="B25" s="133" t="s">
        <v>9</v>
      </c>
      <c r="C25" s="15" t="s">
        <v>0</v>
      </c>
      <c r="D25" s="58">
        <v>58</v>
      </c>
      <c r="E25" s="74">
        <v>40</v>
      </c>
      <c r="F25" s="38">
        <f t="shared" si="3"/>
        <v>45</v>
      </c>
      <c r="G25" s="65">
        <v>1452</v>
      </c>
      <c r="H25" s="57">
        <v>474</v>
      </c>
      <c r="I25" s="38">
        <f t="shared" si="4"/>
        <v>206.32911392405063</v>
      </c>
      <c r="J25" s="53">
        <f t="shared" si="5"/>
        <v>3.9944903581267219</v>
      </c>
      <c r="K25" s="53">
        <f t="shared" si="5"/>
        <v>8.4388185654008439</v>
      </c>
      <c r="L25" s="54">
        <f t="shared" si="2"/>
        <v>-4.4443282072741219</v>
      </c>
    </row>
    <row r="26" spans="1:12" x14ac:dyDescent="0.3">
      <c r="A26" s="136"/>
      <c r="B26" s="133"/>
      <c r="C26" s="15" t="s">
        <v>1</v>
      </c>
      <c r="D26" s="59">
        <v>184</v>
      </c>
      <c r="E26" s="75">
        <v>79</v>
      </c>
      <c r="F26" s="39">
        <f t="shared" si="3"/>
        <v>132.91139240506328</v>
      </c>
      <c r="G26" s="73">
        <v>4052</v>
      </c>
      <c r="H26" s="86">
        <v>1507</v>
      </c>
      <c r="I26" s="39">
        <f t="shared" si="4"/>
        <v>168.87856668878567</v>
      </c>
      <c r="J26" s="51">
        <f t="shared" si="5"/>
        <v>4.5409674234945703</v>
      </c>
      <c r="K26" s="51">
        <f t="shared" si="5"/>
        <v>5.2422030524220311</v>
      </c>
      <c r="L26" s="52">
        <f t="shared" si="2"/>
        <v>-0.70123562892746083</v>
      </c>
    </row>
    <row r="27" spans="1:12" x14ac:dyDescent="0.3">
      <c r="A27" s="136"/>
      <c r="B27" s="133" t="s">
        <v>10</v>
      </c>
      <c r="C27" s="15" t="s">
        <v>0</v>
      </c>
      <c r="D27" s="58">
        <v>558</v>
      </c>
      <c r="E27" s="74">
        <v>608</v>
      </c>
      <c r="F27" s="38">
        <f t="shared" si="3"/>
        <v>-8.2236842105263168</v>
      </c>
      <c r="G27" s="64">
        <v>29281</v>
      </c>
      <c r="H27" s="82">
        <v>619</v>
      </c>
      <c r="I27" s="38">
        <f t="shared" si="4"/>
        <v>4630.3715670436195</v>
      </c>
      <c r="J27" s="53">
        <f t="shared" si="5"/>
        <v>1.9056726204706123</v>
      </c>
      <c r="K27" s="53">
        <f t="shared" si="5"/>
        <v>98.222940226171247</v>
      </c>
      <c r="L27" s="54">
        <f t="shared" si="2"/>
        <v>-96.317267605700636</v>
      </c>
    </row>
    <row r="28" spans="1:12" x14ac:dyDescent="0.3">
      <c r="A28" s="137"/>
      <c r="B28" s="134"/>
      <c r="C28" s="14" t="s">
        <v>1</v>
      </c>
      <c r="D28" s="63">
        <v>1746</v>
      </c>
      <c r="E28" s="76">
        <v>1478</v>
      </c>
      <c r="F28" s="37">
        <f t="shared" si="3"/>
        <v>18.132611637347768</v>
      </c>
      <c r="G28" s="84">
        <v>79473</v>
      </c>
      <c r="H28" s="89">
        <v>1652</v>
      </c>
      <c r="I28" s="37">
        <f t="shared" si="4"/>
        <v>4710.7142857142853</v>
      </c>
      <c r="J28" s="49">
        <f>D28/G28*100</f>
        <v>2.1969725567173759</v>
      </c>
      <c r="K28" s="49">
        <f>E28/H28*100</f>
        <v>89.467312348668287</v>
      </c>
      <c r="L28" s="50">
        <f>J28-K28</f>
        <v>-87.270339791950917</v>
      </c>
    </row>
    <row r="29" spans="1:12" x14ac:dyDescent="0.3">
      <c r="A29" s="125" t="s">
        <v>19</v>
      </c>
      <c r="B29" s="128" t="s">
        <v>2</v>
      </c>
      <c r="C29" s="16" t="s">
        <v>0</v>
      </c>
      <c r="D29" s="30">
        <f>D31+D33</f>
        <v>1995</v>
      </c>
      <c r="E29" s="31">
        <v>2415</v>
      </c>
      <c r="F29" s="40">
        <f t="shared" si="3"/>
        <v>-17.391304347826086</v>
      </c>
      <c r="G29" s="69">
        <v>36948</v>
      </c>
      <c r="H29" s="87">
        <v>26109</v>
      </c>
      <c r="I29" s="36">
        <f t="shared" si="4"/>
        <v>41.51442031483397</v>
      </c>
      <c r="J29" s="47">
        <f>D29/G29*100</f>
        <v>5.399480350763235</v>
      </c>
      <c r="K29" s="47">
        <f t="shared" ref="K29" si="6">E29/H29*100</f>
        <v>9.2496840170056291</v>
      </c>
      <c r="L29" s="48">
        <f>J29-K29</f>
        <v>-3.8502036662423942</v>
      </c>
    </row>
    <row r="30" spans="1:12" x14ac:dyDescent="0.3">
      <c r="A30" s="126"/>
      <c r="B30" s="129"/>
      <c r="C30" s="17" t="s">
        <v>1</v>
      </c>
      <c r="D30" s="32">
        <f>D32+D34</f>
        <v>6403</v>
      </c>
      <c r="E30" s="33">
        <v>5707</v>
      </c>
      <c r="F30" s="41">
        <f t="shared" si="3"/>
        <v>12.195549325389871</v>
      </c>
      <c r="G30" s="70">
        <v>113482</v>
      </c>
      <c r="H30" s="88">
        <v>78540</v>
      </c>
      <c r="I30" s="37">
        <f t="shared" si="4"/>
        <v>44.489432136490962</v>
      </c>
      <c r="J30" s="49">
        <f>D30/G30*100</f>
        <v>5.6423045064415502</v>
      </c>
      <c r="K30" s="49">
        <f>E30/H30*100</f>
        <v>7.266361089890502</v>
      </c>
      <c r="L30" s="50">
        <f>J30-K30</f>
        <v>-1.6240565834489518</v>
      </c>
    </row>
    <row r="31" spans="1:12" x14ac:dyDescent="0.3">
      <c r="A31" s="126"/>
      <c r="B31" s="130" t="s">
        <v>11</v>
      </c>
      <c r="C31" s="18" t="s">
        <v>0</v>
      </c>
      <c r="D31" s="77">
        <v>757</v>
      </c>
      <c r="E31" s="80">
        <v>830</v>
      </c>
      <c r="F31" s="38">
        <f t="shared" si="3"/>
        <v>-8.7951807228915655</v>
      </c>
      <c r="G31" s="83">
        <v>16968</v>
      </c>
      <c r="H31" s="57">
        <v>12321</v>
      </c>
      <c r="I31" s="38">
        <f t="shared" si="4"/>
        <v>37.716094472851232</v>
      </c>
      <c r="J31" s="47">
        <f>D31/G31*100</f>
        <v>4.461338991041961</v>
      </c>
      <c r="K31" s="47">
        <f t="shared" ref="K31:K33" si="7">E31/H31*100</f>
        <v>6.7364661959256553</v>
      </c>
      <c r="L31" s="48">
        <f>J31-K31</f>
        <v>-2.2751272048836944</v>
      </c>
    </row>
    <row r="32" spans="1:12" x14ac:dyDescent="0.3">
      <c r="A32" s="126"/>
      <c r="B32" s="131"/>
      <c r="C32" s="18" t="s">
        <v>1</v>
      </c>
      <c r="D32" s="59">
        <v>2358</v>
      </c>
      <c r="E32" s="75">
        <v>1805</v>
      </c>
      <c r="F32" s="39">
        <f t="shared" si="3"/>
        <v>30.637119113573409</v>
      </c>
      <c r="G32" s="73">
        <v>48383</v>
      </c>
      <c r="H32" s="86">
        <v>35546</v>
      </c>
      <c r="I32" s="39">
        <f t="shared" si="4"/>
        <v>36.113768075170199</v>
      </c>
      <c r="J32" s="51">
        <f t="shared" ref="J32:J33" si="8">D32/G32*100</f>
        <v>4.8736126325362212</v>
      </c>
      <c r="K32" s="51">
        <f t="shared" si="7"/>
        <v>5.0779271929331005</v>
      </c>
      <c r="L32" s="52">
        <f t="shared" ref="L32:L33" si="9">J32-K32</f>
        <v>-0.20431456039687923</v>
      </c>
    </row>
    <row r="33" spans="1:12" x14ac:dyDescent="0.3">
      <c r="A33" s="126"/>
      <c r="B33" s="131" t="s">
        <v>10</v>
      </c>
      <c r="C33" s="18" t="s">
        <v>0</v>
      </c>
      <c r="D33" s="58">
        <v>1238</v>
      </c>
      <c r="E33" s="74">
        <v>1585</v>
      </c>
      <c r="F33" s="38">
        <f t="shared" si="3"/>
        <v>-21.892744479495267</v>
      </c>
      <c r="G33" s="64">
        <v>19980</v>
      </c>
      <c r="H33" s="82">
        <v>13788</v>
      </c>
      <c r="I33" s="38">
        <f t="shared" si="4"/>
        <v>44.908616187989558</v>
      </c>
      <c r="J33" s="53">
        <f t="shared" si="8"/>
        <v>6.1961961961961967</v>
      </c>
      <c r="K33" s="53">
        <f t="shared" si="7"/>
        <v>11.495503336234407</v>
      </c>
      <c r="L33" s="54">
        <f t="shared" si="9"/>
        <v>-5.2993071400382101</v>
      </c>
    </row>
    <row r="34" spans="1:12" ht="17.25" thickBot="1" x14ac:dyDescent="0.35">
      <c r="A34" s="127"/>
      <c r="B34" s="132"/>
      <c r="C34" s="19" t="s">
        <v>1</v>
      </c>
      <c r="D34" s="60">
        <v>4045</v>
      </c>
      <c r="E34" s="78">
        <v>3902</v>
      </c>
      <c r="F34" s="42">
        <f t="shared" si="3"/>
        <v>3.6647872885699644</v>
      </c>
      <c r="G34" s="66">
        <v>65099</v>
      </c>
      <c r="H34" s="85">
        <v>42994</v>
      </c>
      <c r="I34" s="42">
        <f t="shared" si="4"/>
        <v>51.41415081174118</v>
      </c>
      <c r="J34" s="55">
        <f>D34/G34*100</f>
        <v>6.2136131123365956</v>
      </c>
      <c r="K34" s="55">
        <f>E34/H34*100</f>
        <v>9.075684979299437</v>
      </c>
      <c r="L34" s="56">
        <f>J34-K34</f>
        <v>-2.8620718669628413</v>
      </c>
    </row>
  </sheetData>
  <mergeCells count="21">
    <mergeCell ref="B27:B28"/>
    <mergeCell ref="A29:A34"/>
    <mergeCell ref="B29:B30"/>
    <mergeCell ref="B31:B32"/>
    <mergeCell ref="B33:B34"/>
    <mergeCell ref="B15:B16"/>
    <mergeCell ref="B17:B18"/>
    <mergeCell ref="B19:B20"/>
    <mergeCell ref="B21:B22"/>
    <mergeCell ref="B23:B24"/>
    <mergeCell ref="B25:B26"/>
    <mergeCell ref="A1:L1"/>
    <mergeCell ref="D3:F3"/>
    <mergeCell ref="G3:I3"/>
    <mergeCell ref="J3:L3"/>
    <mergeCell ref="A5:B6"/>
    <mergeCell ref="A7:A28"/>
    <mergeCell ref="B7:B8"/>
    <mergeCell ref="B9:B10"/>
    <mergeCell ref="B11:B12"/>
    <mergeCell ref="B13:B1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표지</vt:lpstr>
      <vt:lpstr>1월</vt:lpstr>
      <vt:lpstr>2월</vt:lpstr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제주관광공사</dc:creator>
  <cp:lastModifiedBy>JTO</cp:lastModifiedBy>
  <cp:lastPrinted>2017-07-19T02:23:09Z</cp:lastPrinted>
  <dcterms:created xsi:type="dcterms:W3CDTF">2016-05-26T02:39:52Z</dcterms:created>
  <dcterms:modified xsi:type="dcterms:W3CDTF">2022-05-04T07:00:26Z</dcterms:modified>
</cp:coreProperties>
</file>