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그룹저장소\연구조사센터\001. 연구조사센터 업무자료\2021년\대행1. 제주 방문관광객 실태조사(220,000천원)\097. 외국인 입도통계\"/>
    </mc:Choice>
  </mc:AlternateContent>
  <bookViews>
    <workbookView xWindow="9705" yWindow="-15" windowWidth="9540" windowHeight="5505" activeTab="3"/>
  </bookViews>
  <sheets>
    <sheet name="표지" sheetId="8" r:id="rId1"/>
    <sheet name="1월" sheetId="10" r:id="rId2"/>
    <sheet name="2월" sheetId="22" r:id="rId3"/>
    <sheet name="3월" sheetId="21" r:id="rId4"/>
  </sheets>
  <calcPr calcId="162913"/>
</workbook>
</file>

<file path=xl/calcChain.xml><?xml version="1.0" encoding="utf-8"?>
<calcChain xmlns="http://schemas.openxmlformats.org/spreadsheetml/2006/main">
  <c r="E30" i="21" l="1"/>
  <c r="E29" i="21"/>
  <c r="E8" i="21"/>
  <c r="E7" i="21"/>
  <c r="E5" i="21" s="1"/>
  <c r="E6" i="21"/>
  <c r="K34" i="21"/>
  <c r="J34" i="21"/>
  <c r="L34" i="21" s="1"/>
  <c r="I34" i="21"/>
  <c r="F34" i="21"/>
  <c r="K33" i="21"/>
  <c r="J33" i="21"/>
  <c r="L33" i="21" s="1"/>
  <c r="I33" i="21"/>
  <c r="F33" i="21"/>
  <c r="K32" i="21"/>
  <c r="J32" i="21"/>
  <c r="I32" i="21"/>
  <c r="F32" i="21"/>
  <c r="K31" i="21"/>
  <c r="J31" i="21"/>
  <c r="I31" i="21"/>
  <c r="F31" i="21"/>
  <c r="I30" i="21"/>
  <c r="K30" i="21"/>
  <c r="D30" i="21"/>
  <c r="F30" i="21" s="1"/>
  <c r="I29" i="21"/>
  <c r="K29" i="21"/>
  <c r="D29" i="21"/>
  <c r="J29" i="21" s="1"/>
  <c r="L29" i="21" s="1"/>
  <c r="K28" i="21"/>
  <c r="J28" i="21"/>
  <c r="I28" i="21"/>
  <c r="F28" i="21"/>
  <c r="K27" i="21"/>
  <c r="J27" i="21"/>
  <c r="I27" i="21"/>
  <c r="F27" i="21"/>
  <c r="K26" i="21"/>
  <c r="J26" i="21"/>
  <c r="I26" i="21"/>
  <c r="F26" i="21"/>
  <c r="K25" i="21"/>
  <c r="J25" i="21"/>
  <c r="I25" i="21"/>
  <c r="F25" i="21"/>
  <c r="K24" i="21"/>
  <c r="J24" i="21"/>
  <c r="I24" i="21"/>
  <c r="F24" i="21"/>
  <c r="K23" i="21"/>
  <c r="J23" i="21"/>
  <c r="I23" i="21"/>
  <c r="F23" i="21"/>
  <c r="K22" i="21"/>
  <c r="J22" i="21"/>
  <c r="I22" i="21"/>
  <c r="F22" i="21"/>
  <c r="K21" i="21"/>
  <c r="J21" i="21"/>
  <c r="I21" i="21"/>
  <c r="F21" i="21"/>
  <c r="K20" i="21"/>
  <c r="J20" i="21"/>
  <c r="I20" i="21"/>
  <c r="F20" i="21"/>
  <c r="K19" i="21"/>
  <c r="J19" i="21"/>
  <c r="I19" i="21"/>
  <c r="F19" i="21"/>
  <c r="K18" i="21"/>
  <c r="J18" i="21"/>
  <c r="I18" i="21"/>
  <c r="F18" i="21"/>
  <c r="K17" i="21"/>
  <c r="J17" i="21"/>
  <c r="I17" i="21"/>
  <c r="F17" i="21"/>
  <c r="K16" i="21"/>
  <c r="J16" i="21"/>
  <c r="I16" i="21"/>
  <c r="F16" i="21"/>
  <c r="K15" i="21"/>
  <c r="J15" i="21"/>
  <c r="I15" i="21"/>
  <c r="F15" i="21"/>
  <c r="K14" i="21"/>
  <c r="J14" i="21"/>
  <c r="I14" i="21"/>
  <c r="F14" i="21"/>
  <c r="K13" i="21"/>
  <c r="J13" i="21"/>
  <c r="I13" i="21"/>
  <c r="F13" i="21"/>
  <c r="K12" i="21"/>
  <c r="J12" i="21"/>
  <c r="I12" i="21"/>
  <c r="F12" i="21"/>
  <c r="K11" i="21"/>
  <c r="J11" i="21"/>
  <c r="I11" i="21"/>
  <c r="F11" i="21"/>
  <c r="K10" i="21"/>
  <c r="J10" i="21"/>
  <c r="I10" i="21"/>
  <c r="F10" i="21"/>
  <c r="K9" i="21"/>
  <c r="J9" i="21"/>
  <c r="I9" i="21"/>
  <c r="F9" i="21"/>
  <c r="K8" i="21"/>
  <c r="G8" i="21"/>
  <c r="I8" i="21" s="1"/>
  <c r="D8" i="21"/>
  <c r="G7" i="21"/>
  <c r="I7" i="21" s="1"/>
  <c r="D7" i="21"/>
  <c r="K6" i="21"/>
  <c r="J8" i="21" l="1"/>
  <c r="L8" i="21" s="1"/>
  <c r="G5" i="21"/>
  <c r="I5" i="21" s="1"/>
  <c r="J7" i="21"/>
  <c r="F29" i="21"/>
  <c r="L31" i="21"/>
  <c r="L32" i="21"/>
  <c r="L11" i="21"/>
  <c r="L12" i="21"/>
  <c r="L15" i="21"/>
  <c r="L16" i="21"/>
  <c r="L19" i="21"/>
  <c r="L20" i="21"/>
  <c r="L23" i="21"/>
  <c r="L24" i="21"/>
  <c r="L27" i="21"/>
  <c r="L28" i="21"/>
  <c r="L13" i="21"/>
  <c r="L14" i="21"/>
  <c r="L17" i="21"/>
  <c r="L18" i="21"/>
  <c r="K7" i="21"/>
  <c r="L21" i="21"/>
  <c r="L22" i="21"/>
  <c r="L9" i="21"/>
  <c r="L10" i="21"/>
  <c r="L25" i="21"/>
  <c r="L26" i="21"/>
  <c r="J30" i="21"/>
  <c r="L30" i="21" s="1"/>
  <c r="D5" i="21"/>
  <c r="G6" i="21"/>
  <c r="I6" i="21" s="1"/>
  <c r="F7" i="21"/>
  <c r="D6" i="21"/>
  <c r="F8" i="21"/>
  <c r="E30" i="22"/>
  <c r="E29" i="22"/>
  <c r="G5" i="22"/>
  <c r="G7" i="22"/>
  <c r="G8" i="22"/>
  <c r="G6" i="22" s="1"/>
  <c r="L7" i="21" l="1"/>
  <c r="J6" i="21"/>
  <c r="L6" i="21" s="1"/>
  <c r="F6" i="21"/>
  <c r="K5" i="21"/>
  <c r="J5" i="21"/>
  <c r="L5" i="21" s="1"/>
  <c r="F5" i="21"/>
  <c r="K34" i="22"/>
  <c r="J34" i="22"/>
  <c r="I34" i="22"/>
  <c r="F34" i="22"/>
  <c r="K33" i="22"/>
  <c r="J33" i="22"/>
  <c r="I33" i="22"/>
  <c r="F33" i="22"/>
  <c r="K32" i="22"/>
  <c r="J32" i="22"/>
  <c r="L32" i="22" s="1"/>
  <c r="I32" i="22"/>
  <c r="F32" i="22"/>
  <c r="K31" i="22"/>
  <c r="J31" i="22"/>
  <c r="I31" i="22"/>
  <c r="F31" i="22"/>
  <c r="I30" i="22"/>
  <c r="K30" i="22"/>
  <c r="D30" i="22"/>
  <c r="J30" i="22" s="1"/>
  <c r="I29" i="22"/>
  <c r="K29" i="22"/>
  <c r="D29" i="22"/>
  <c r="J29" i="22" s="1"/>
  <c r="K28" i="22"/>
  <c r="J28" i="22"/>
  <c r="I28" i="22"/>
  <c r="F28" i="22"/>
  <c r="K27" i="22"/>
  <c r="J27" i="22"/>
  <c r="I27" i="22"/>
  <c r="F27" i="22"/>
  <c r="K26" i="22"/>
  <c r="J26" i="22"/>
  <c r="I26" i="22"/>
  <c r="F26" i="22"/>
  <c r="K25" i="22"/>
  <c r="J25" i="22"/>
  <c r="I25" i="22"/>
  <c r="F25" i="22"/>
  <c r="K24" i="22"/>
  <c r="J24" i="22"/>
  <c r="I24" i="22"/>
  <c r="F24" i="22"/>
  <c r="K23" i="22"/>
  <c r="J23" i="22"/>
  <c r="I23" i="22"/>
  <c r="F23" i="22"/>
  <c r="K22" i="22"/>
  <c r="J22" i="22"/>
  <c r="I22" i="22"/>
  <c r="F22" i="22"/>
  <c r="K21" i="22"/>
  <c r="J21" i="22"/>
  <c r="I21" i="22"/>
  <c r="F21" i="22"/>
  <c r="K20" i="22"/>
  <c r="J20" i="22"/>
  <c r="I20" i="22"/>
  <c r="F20" i="22"/>
  <c r="K19" i="22"/>
  <c r="J19" i="22"/>
  <c r="I19" i="22"/>
  <c r="F19" i="22"/>
  <c r="L18" i="22"/>
  <c r="K18" i="22"/>
  <c r="J18" i="22"/>
  <c r="I18" i="22"/>
  <c r="F18" i="22"/>
  <c r="K17" i="22"/>
  <c r="J17" i="22"/>
  <c r="I17" i="22"/>
  <c r="F17" i="22"/>
  <c r="K16" i="22"/>
  <c r="J16" i="22"/>
  <c r="I16" i="22"/>
  <c r="F16" i="22"/>
  <c r="K15" i="22"/>
  <c r="J15" i="22"/>
  <c r="I15" i="22"/>
  <c r="F15" i="22"/>
  <c r="K14" i="22"/>
  <c r="J14" i="22"/>
  <c r="I14" i="22"/>
  <c r="F14" i="22"/>
  <c r="K13" i="22"/>
  <c r="J13" i="22"/>
  <c r="I13" i="22"/>
  <c r="F13" i="22"/>
  <c r="K12" i="22"/>
  <c r="J12" i="22"/>
  <c r="I12" i="22"/>
  <c r="F12" i="22"/>
  <c r="K11" i="22"/>
  <c r="J11" i="22"/>
  <c r="I11" i="22"/>
  <c r="F11" i="22"/>
  <c r="K10" i="22"/>
  <c r="J10" i="22"/>
  <c r="I10" i="22"/>
  <c r="F10" i="22"/>
  <c r="K9" i="22"/>
  <c r="J9" i="22"/>
  <c r="I9" i="22"/>
  <c r="F9" i="22"/>
  <c r="H8" i="22"/>
  <c r="I8" i="22" s="1"/>
  <c r="E8" i="22"/>
  <c r="K8" i="22" s="1"/>
  <c r="D8" i="22"/>
  <c r="J8" i="22" s="1"/>
  <c r="H7" i="22"/>
  <c r="H5" i="22" s="1"/>
  <c r="I7" i="22"/>
  <c r="E7" i="22"/>
  <c r="D7" i="22"/>
  <c r="J7" i="22" s="1"/>
  <c r="E5" i="22"/>
  <c r="F30" i="22" l="1"/>
  <c r="D5" i="22"/>
  <c r="D6" i="22"/>
  <c r="J6" i="22" s="1"/>
  <c r="L29" i="22"/>
  <c r="L33" i="22"/>
  <c r="F8" i="22"/>
  <c r="E6" i="22"/>
  <c r="F6" i="22" s="1"/>
  <c r="L31" i="22"/>
  <c r="L34" i="22"/>
  <c r="K7" i="22"/>
  <c r="L7" i="22" s="1"/>
  <c r="K5" i="22"/>
  <c r="H6" i="22"/>
  <c r="I6" i="22" s="1"/>
  <c r="L9" i="22"/>
  <c r="L10" i="22"/>
  <c r="L11" i="22"/>
  <c r="L12" i="22"/>
  <c r="L13" i="22"/>
  <c r="L14" i="22"/>
  <c r="L15" i="22"/>
  <c r="L16" i="22"/>
  <c r="L17" i="22"/>
  <c r="L19" i="22"/>
  <c r="L20" i="22"/>
  <c r="L21" i="22"/>
  <c r="L22" i="22"/>
  <c r="L23" i="22"/>
  <c r="L24" i="22"/>
  <c r="L25" i="22"/>
  <c r="L26" i="22"/>
  <c r="L27" i="22"/>
  <c r="L28" i="22"/>
  <c r="L8" i="22"/>
  <c r="L30" i="22"/>
  <c r="F5" i="22"/>
  <c r="F29" i="22"/>
  <c r="I5" i="22"/>
  <c r="F7" i="22"/>
  <c r="G7" i="10"/>
  <c r="H6" i="10"/>
  <c r="H5" i="10"/>
  <c r="H8" i="10"/>
  <c r="G8" i="10"/>
  <c r="H7" i="10"/>
  <c r="G5" i="10"/>
  <c r="G6" i="10"/>
  <c r="K6" i="22" l="1"/>
  <c r="L6" i="22" s="1"/>
  <c r="J5" i="22"/>
  <c r="L5" i="22" s="1"/>
  <c r="I33" i="10"/>
  <c r="I32" i="10"/>
  <c r="I31" i="10"/>
  <c r="I30" i="10"/>
  <c r="I2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9" i="10"/>
  <c r="I8" i="10"/>
  <c r="I7" i="10"/>
  <c r="I34" i="10"/>
  <c r="I6" i="10"/>
  <c r="I5" i="10"/>
  <c r="J34" i="10" l="1"/>
  <c r="K34" i="10"/>
  <c r="J33" i="10"/>
  <c r="K33" i="10"/>
  <c r="J32" i="10"/>
  <c r="K32" i="10"/>
  <c r="J31" i="10"/>
  <c r="K31" i="10"/>
  <c r="J28" i="10"/>
  <c r="K28" i="10"/>
  <c r="J12" i="10"/>
  <c r="K12" i="10"/>
  <c r="J13" i="10"/>
  <c r="K13" i="10"/>
  <c r="J14" i="10"/>
  <c r="K14" i="10"/>
  <c r="J15" i="10"/>
  <c r="K15" i="10"/>
  <c r="J16" i="10"/>
  <c r="K16" i="10"/>
  <c r="J17" i="10"/>
  <c r="K17" i="10"/>
  <c r="J18" i="10"/>
  <c r="K18" i="10"/>
  <c r="J19" i="10"/>
  <c r="K19" i="10"/>
  <c r="J20" i="10"/>
  <c r="K20" i="10"/>
  <c r="J21" i="10"/>
  <c r="K21" i="10"/>
  <c r="J22" i="10"/>
  <c r="K22" i="10"/>
  <c r="J23" i="10"/>
  <c r="K23" i="10"/>
  <c r="J24" i="10"/>
  <c r="K24" i="10"/>
  <c r="J25" i="10"/>
  <c r="K25" i="10"/>
  <c r="J26" i="10"/>
  <c r="K26" i="10"/>
  <c r="J27" i="10"/>
  <c r="K27" i="10"/>
  <c r="K11" i="10"/>
  <c r="J11" i="10"/>
  <c r="K10" i="10"/>
  <c r="J10" i="10"/>
  <c r="J9" i="10"/>
  <c r="K9" i="10"/>
  <c r="E8" i="10"/>
  <c r="K8" i="10" s="1"/>
  <c r="D8" i="10"/>
  <c r="E7" i="10"/>
  <c r="D7" i="10"/>
  <c r="F34" i="10"/>
  <c r="F33" i="10"/>
  <c r="F32" i="10"/>
  <c r="F31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E30" i="10"/>
  <c r="E6" i="10" s="1"/>
  <c r="K6" i="10" s="1"/>
  <c r="D30" i="10"/>
  <c r="J30" i="10" s="1"/>
  <c r="E29" i="10"/>
  <c r="K29" i="10" s="1"/>
  <c r="D29" i="10"/>
  <c r="F29" i="10" l="1"/>
  <c r="F8" i="10"/>
  <c r="F7" i="10"/>
  <c r="L11" i="10"/>
  <c r="L15" i="10"/>
  <c r="J29" i="10"/>
  <c r="D5" i="10"/>
  <c r="D6" i="10"/>
  <c r="F6" i="10" s="1"/>
  <c r="J7" i="10"/>
  <c r="L10" i="10"/>
  <c r="L27" i="10"/>
  <c r="L25" i="10"/>
  <c r="L23" i="10"/>
  <c r="L21" i="10"/>
  <c r="L19" i="10"/>
  <c r="L17" i="10"/>
  <c r="J8" i="10"/>
  <c r="L8" i="10" s="1"/>
  <c r="L14" i="10"/>
  <c r="L12" i="10"/>
  <c r="L32" i="10"/>
  <c r="L34" i="10"/>
  <c r="L29" i="10"/>
  <c r="L26" i="10"/>
  <c r="L24" i="10"/>
  <c r="L22" i="10"/>
  <c r="L20" i="10"/>
  <c r="L18" i="10"/>
  <c r="L16" i="10"/>
  <c r="L9" i="10"/>
  <c r="L13" i="10"/>
  <c r="L28" i="10"/>
  <c r="L31" i="10"/>
  <c r="L33" i="10"/>
  <c r="K30" i="10"/>
  <c r="L30" i="10" s="1"/>
  <c r="F30" i="10"/>
  <c r="E5" i="10"/>
  <c r="K5" i="10" s="1"/>
  <c r="K7" i="10"/>
  <c r="L7" i="10" s="1"/>
  <c r="J6" i="10" l="1"/>
  <c r="L6" i="10" s="1"/>
  <c r="J5" i="10"/>
  <c r="L5" i="10" s="1"/>
  <c r="F5" i="10"/>
</calcChain>
</file>

<file path=xl/sharedStrings.xml><?xml version="1.0" encoding="utf-8"?>
<sst xmlns="http://schemas.openxmlformats.org/spreadsheetml/2006/main" count="196" uniqueCount="45">
  <si>
    <t>월계</t>
  </si>
  <si>
    <t>누계</t>
  </si>
  <si>
    <t>소계</t>
  </si>
  <si>
    <t>일본</t>
  </si>
  <si>
    <t>중국</t>
  </si>
  <si>
    <t>홍콩</t>
  </si>
  <si>
    <t>대만</t>
  </si>
  <si>
    <t>싱가폴</t>
  </si>
  <si>
    <t>베트남</t>
  </si>
  <si>
    <t>태국</t>
  </si>
  <si>
    <t>기타</t>
  </si>
  <si>
    <t>미국</t>
  </si>
  <si>
    <t xml:space="preserve">제주관광공사 </t>
    <phoneticPr fontId="2" type="noConversion"/>
  </si>
  <si>
    <t>* 제주특별자치도관광협회 입도통계 및 한국관광공사 한국관광통계에서 발췌∙수정</t>
    <phoneticPr fontId="2" type="noConversion"/>
  </si>
  <si>
    <t>* 제주특별자치도 입도통계는 확정치가 발표되지 않은 경우 잠정치를 이용함</t>
    <phoneticPr fontId="2" type="noConversion"/>
  </si>
  <si>
    <t>총계</t>
    <phoneticPr fontId="2" type="noConversion"/>
  </si>
  <si>
    <t>아시아</t>
    <phoneticPr fontId="2" type="noConversion"/>
  </si>
  <si>
    <t>말레이시아</t>
    <phoneticPr fontId="2" type="noConversion"/>
  </si>
  <si>
    <t>인도네시아</t>
    <phoneticPr fontId="2" type="noConversion"/>
  </si>
  <si>
    <t>서구 등</t>
    <phoneticPr fontId="2" type="noConversion"/>
  </si>
  <si>
    <t>연구조사센터</t>
    <phoneticPr fontId="2" type="noConversion"/>
  </si>
  <si>
    <t>제주 외국인관광통계 1월</t>
    <phoneticPr fontId="2" type="noConversion"/>
  </si>
  <si>
    <t>제주(A)</t>
    <phoneticPr fontId="2" type="noConversion"/>
  </si>
  <si>
    <t>한국(B)</t>
    <phoneticPr fontId="2" type="noConversion"/>
  </si>
  <si>
    <t>증감률(%)</t>
    <phoneticPr fontId="2" type="noConversion"/>
  </si>
  <si>
    <t>제주 점유율(%)</t>
    <phoneticPr fontId="2" type="noConversion"/>
  </si>
  <si>
    <t>증감</t>
    <phoneticPr fontId="2" type="noConversion"/>
  </si>
  <si>
    <t>2020년</t>
    <phoneticPr fontId="2" type="noConversion"/>
  </si>
  <si>
    <r>
      <rPr>
        <sz val="36"/>
        <color rgb="FF0000CC"/>
        <rFont val="HY견고딕"/>
        <family val="1"/>
        <charset val="129"/>
      </rPr>
      <t>2021년 제주특별자치도</t>
    </r>
    <r>
      <rPr>
        <sz val="36"/>
        <color theme="1"/>
        <rFont val="HY견고딕"/>
        <family val="1"/>
        <charset val="129"/>
      </rPr>
      <t xml:space="preserve">
 외국인관광객 입도통계</t>
    </r>
    <phoneticPr fontId="2" type="noConversion"/>
  </si>
  <si>
    <t>064) 740-6055</t>
    <phoneticPr fontId="2" type="noConversion"/>
  </si>
  <si>
    <t>2021년</t>
    <phoneticPr fontId="2" type="noConversion"/>
  </si>
  <si>
    <t>2020년</t>
    <phoneticPr fontId="2" type="noConversion"/>
  </si>
  <si>
    <t>2020년</t>
    <phoneticPr fontId="2" type="noConversion"/>
  </si>
  <si>
    <t>제주 외국인관광통계 2월</t>
    <phoneticPr fontId="2" type="noConversion"/>
  </si>
  <si>
    <t>211,199</t>
  </si>
  <si>
    <t>104,086</t>
  </si>
  <si>
    <t>20,966</t>
  </si>
  <si>
    <t>53,042</t>
  </si>
  <si>
    <t>5,909</t>
  </si>
  <si>
    <t>18,541</t>
  </si>
  <si>
    <t>15,800</t>
  </si>
  <si>
    <t>30,313</t>
  </si>
  <si>
    <t>31,777</t>
  </si>
  <si>
    <t>42,439</t>
  </si>
  <si>
    <t>제주 외국인관광통계 3월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</si>
</sst>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0_ "/>
    <numFmt numFmtId="177" formatCode="_ * #,##0.00_ ;_ * \-#,##0.00_ ;_ * &quot;-&quot;??_ ;_ @_ "/>
    <numFmt numFmtId="178" formatCode="#,##0_ ;[Red]\-#,##0\ "/>
    <numFmt numFmtId="179" formatCode="#,##0.0_ ;[Red]\-#,##0.0\ "/>
    <numFmt numFmtId="180" formatCode="#,##0_ "/>
  </numFmts>
  <fonts count="2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1"/>
      <color indexed="8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inor"/>
    </font>
    <font>
      <sz val="11"/>
      <color theme="1"/>
      <name val="휴먼명조"/>
      <family val="3"/>
      <charset val="129"/>
    </font>
    <font>
      <sz val="12"/>
      <color theme="1"/>
      <name val="휴먼명조"/>
      <family val="3"/>
      <charset val="129"/>
    </font>
    <font>
      <b/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16"/>
      <color theme="1"/>
      <name val="맑은 고딕"/>
      <family val="3"/>
      <charset val="129"/>
      <scheme val="minor"/>
    </font>
    <font>
      <sz val="36"/>
      <color theme="1"/>
      <name val="HY견고딕"/>
      <family val="1"/>
      <charset val="129"/>
    </font>
    <font>
      <sz val="36"/>
      <color rgb="FF0000CC"/>
      <name val="HY견고딕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24">
    <xf numFmtId="0" fontId="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10" fillId="0" borderId="0" xfId="0" applyFont="1" applyAlignment="1">
      <alignment vertical="center"/>
    </xf>
    <xf numFmtId="0" fontId="7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13" fillId="2" borderId="11" xfId="1" applyNumberFormat="1" applyFont="1" applyFill="1" applyBorder="1" applyAlignment="1">
      <alignment horizontal="distributed" vertical="center" indent="1" shrinkToFit="1"/>
    </xf>
    <xf numFmtId="0" fontId="13" fillId="2" borderId="1" xfId="1" applyNumberFormat="1" applyFont="1" applyFill="1" applyBorder="1" applyAlignment="1">
      <alignment horizontal="distributed" vertical="center" indent="1" shrinkToFit="1"/>
    </xf>
    <xf numFmtId="0" fontId="9" fillId="2" borderId="11" xfId="1" applyNumberFormat="1" applyFont="1" applyFill="1" applyBorder="1" applyAlignment="1">
      <alignment horizontal="distributed" vertical="center" indent="1" shrinkToFit="1"/>
    </xf>
    <xf numFmtId="0" fontId="9" fillId="2" borderId="1" xfId="1" applyNumberFormat="1" applyFont="1" applyFill="1" applyBorder="1" applyAlignment="1">
      <alignment horizontal="distributed" vertical="center" indent="1" shrinkToFit="1"/>
    </xf>
    <xf numFmtId="0" fontId="9" fillId="2" borderId="3" xfId="1" applyNumberFormat="1" applyFont="1" applyFill="1" applyBorder="1" applyAlignment="1">
      <alignment horizontal="distributed" vertical="center" indent="1" shrinkToFit="1"/>
    </xf>
    <xf numFmtId="0" fontId="14" fillId="2" borderId="11" xfId="1" applyNumberFormat="1" applyFont="1" applyFill="1" applyBorder="1" applyAlignment="1">
      <alignment horizontal="distributed" vertical="center" indent="1" shrinkToFit="1"/>
    </xf>
    <xf numFmtId="0" fontId="14" fillId="2" borderId="1" xfId="1" applyNumberFormat="1" applyFont="1" applyFill="1" applyBorder="1" applyAlignment="1">
      <alignment horizontal="distributed" vertical="center" indent="1" shrinkToFit="1"/>
    </xf>
    <xf numFmtId="0" fontId="14" fillId="2" borderId="3" xfId="1" applyNumberFormat="1" applyFont="1" applyFill="1" applyBorder="1" applyAlignment="1">
      <alignment horizontal="distributed" vertical="center" indent="1" shrinkToFit="1"/>
    </xf>
    <xf numFmtId="0" fontId="14" fillId="2" borderId="4" xfId="1" applyNumberFormat="1" applyFont="1" applyFill="1" applyBorder="1" applyAlignment="1">
      <alignment horizontal="distributed" vertical="center" indent="1" shrinkToFit="1"/>
    </xf>
    <xf numFmtId="176" fontId="15" fillId="2" borderId="8" xfId="1" applyNumberFormat="1" applyFont="1" applyFill="1" applyBorder="1" applyAlignment="1">
      <alignment horizontal="center" vertical="center"/>
    </xf>
    <xf numFmtId="176" fontId="15" fillId="2" borderId="31" xfId="1" applyNumberFormat="1" applyFont="1" applyFill="1" applyBorder="1" applyAlignment="1">
      <alignment horizontal="center" vertical="center"/>
    </xf>
    <xf numFmtId="41" fontId="15" fillId="2" borderId="36" xfId="3" applyFont="1" applyFill="1" applyBorder="1" applyAlignment="1">
      <alignment horizontal="center" vertical="center"/>
    </xf>
    <xf numFmtId="41" fontId="15" fillId="2" borderId="37" xfId="3" applyFont="1" applyFill="1" applyBorder="1" applyAlignment="1">
      <alignment horizontal="center" vertical="center"/>
    </xf>
    <xf numFmtId="41" fontId="15" fillId="2" borderId="38" xfId="3" applyFont="1" applyFill="1" applyBorder="1" applyAlignment="1">
      <alignment horizontal="center" vertical="center"/>
    </xf>
    <xf numFmtId="176" fontId="15" fillId="2" borderId="44" xfId="1" applyNumberFormat="1" applyFont="1" applyFill="1" applyBorder="1" applyAlignment="1">
      <alignment horizontal="center" vertical="center"/>
    </xf>
    <xf numFmtId="178" fontId="15" fillId="3" borderId="5" xfId="3" applyNumberFormat="1" applyFont="1" applyFill="1" applyBorder="1" applyAlignment="1">
      <alignment horizontal="right" vertical="center"/>
    </xf>
    <xf numFmtId="178" fontId="15" fillId="3" borderId="19" xfId="3" applyNumberFormat="1" applyFont="1" applyFill="1" applyBorder="1" applyAlignment="1">
      <alignment horizontal="right" vertical="center"/>
    </xf>
    <xf numFmtId="178" fontId="15" fillId="4" borderId="9" xfId="3" applyNumberFormat="1" applyFont="1" applyFill="1" applyBorder="1" applyAlignment="1">
      <alignment horizontal="right" vertical="center"/>
    </xf>
    <xf numFmtId="178" fontId="15" fillId="4" borderId="22" xfId="3" applyNumberFormat="1" applyFont="1" applyFill="1" applyBorder="1" applyAlignment="1">
      <alignment horizontal="right" vertical="center"/>
    </xf>
    <xf numFmtId="178" fontId="14" fillId="3" borderId="5" xfId="3" applyNumberFormat="1" applyFont="1" applyFill="1" applyBorder="1" applyAlignment="1">
      <alignment horizontal="right" vertical="center"/>
    </xf>
    <xf numFmtId="178" fontId="14" fillId="3" borderId="19" xfId="3" applyNumberFormat="1" applyFont="1" applyFill="1" applyBorder="1" applyAlignment="1">
      <alignment horizontal="right" vertical="center"/>
    </xf>
    <xf numFmtId="178" fontId="14" fillId="4" borderId="9" xfId="3" applyNumberFormat="1" applyFont="1" applyFill="1" applyBorder="1" applyAlignment="1">
      <alignment horizontal="right" vertical="center"/>
    </xf>
    <xf numFmtId="178" fontId="14" fillId="4" borderId="22" xfId="3" applyNumberFormat="1" applyFont="1" applyFill="1" applyBorder="1" applyAlignment="1">
      <alignment horizontal="right" vertical="center"/>
    </xf>
    <xf numFmtId="179" fontId="15" fillId="3" borderId="32" xfId="2" applyNumberFormat="1" applyFont="1" applyFill="1" applyBorder="1" applyAlignment="1">
      <alignment horizontal="right" vertical="center"/>
    </xf>
    <xf numFmtId="179" fontId="15" fillId="4" borderId="33" xfId="2" applyNumberFormat="1" applyFont="1" applyFill="1" applyBorder="1" applyAlignment="1">
      <alignment horizontal="right" vertical="center"/>
    </xf>
    <xf numFmtId="179" fontId="14" fillId="3" borderId="32" xfId="2" applyNumberFormat="1" applyFont="1" applyFill="1" applyBorder="1" applyAlignment="1">
      <alignment horizontal="right" vertical="center"/>
    </xf>
    <xf numFmtId="179" fontId="14" fillId="4" borderId="33" xfId="2" applyNumberFormat="1" applyFont="1" applyFill="1" applyBorder="1" applyAlignment="1">
      <alignment horizontal="right" vertical="center"/>
    </xf>
    <xf numFmtId="179" fontId="14" fillId="3" borderId="31" xfId="2" applyNumberFormat="1" applyFont="1" applyFill="1" applyBorder="1" applyAlignment="1">
      <alignment horizontal="right" vertical="center"/>
    </xf>
    <xf numFmtId="179" fontId="14" fillId="4" borderId="31" xfId="2" applyNumberFormat="1" applyFont="1" applyFill="1" applyBorder="1" applyAlignment="1">
      <alignment horizontal="right" vertical="center"/>
    </xf>
    <xf numFmtId="179" fontId="9" fillId="3" borderId="32" xfId="0" applyNumberFormat="1" applyFont="1" applyFill="1" applyBorder="1" applyAlignment="1">
      <alignment horizontal="right" vertical="center"/>
    </xf>
    <xf numFmtId="179" fontId="9" fillId="4" borderId="33" xfId="0" applyNumberFormat="1" applyFont="1" applyFill="1" applyBorder="1" applyAlignment="1">
      <alignment horizontal="right" vertical="center"/>
    </xf>
    <xf numFmtId="179" fontId="14" fillId="4" borderId="34" xfId="2" applyNumberFormat="1" applyFont="1" applyFill="1" applyBorder="1" applyAlignment="1">
      <alignment horizontal="right" vertical="center"/>
    </xf>
    <xf numFmtId="179" fontId="15" fillId="3" borderId="19" xfId="3" applyNumberFormat="1" applyFont="1" applyFill="1" applyBorder="1" applyAlignment="1">
      <alignment horizontal="right" vertical="center"/>
    </xf>
    <xf numFmtId="179" fontId="15" fillId="3" borderId="6" xfId="3" applyNumberFormat="1" applyFont="1" applyFill="1" applyBorder="1" applyAlignment="1">
      <alignment horizontal="right" vertical="center"/>
    </xf>
    <xf numFmtId="179" fontId="15" fillId="4" borderId="22" xfId="3" applyNumberFormat="1" applyFont="1" applyFill="1" applyBorder="1" applyAlignment="1">
      <alignment horizontal="right" vertical="center"/>
    </xf>
    <xf numFmtId="179" fontId="15" fillId="4" borderId="10" xfId="2" applyNumberFormat="1" applyFont="1" applyFill="1" applyBorder="1" applyAlignment="1">
      <alignment horizontal="right" vertical="center"/>
    </xf>
    <xf numFmtId="179" fontId="14" fillId="3" borderId="19" xfId="3" applyNumberFormat="1" applyFont="1" applyFill="1" applyBorder="1" applyAlignment="1">
      <alignment horizontal="right" vertical="center"/>
    </xf>
    <xf numFmtId="179" fontId="14" fillId="3" borderId="6" xfId="3" applyNumberFormat="1" applyFont="1" applyFill="1" applyBorder="1" applyAlignment="1">
      <alignment horizontal="right" vertical="center"/>
    </xf>
    <xf numFmtId="179" fontId="14" fillId="4" borderId="22" xfId="3" applyNumberFormat="1" applyFont="1" applyFill="1" applyBorder="1" applyAlignment="1">
      <alignment horizontal="right" vertical="center"/>
    </xf>
    <xf numFmtId="179" fontId="14" fillId="4" borderId="10" xfId="2" applyNumberFormat="1" applyFont="1" applyFill="1" applyBorder="1" applyAlignment="1">
      <alignment horizontal="right" vertical="center"/>
    </xf>
    <xf numFmtId="179" fontId="14" fillId="4" borderId="0" xfId="3" applyNumberFormat="1" applyFont="1" applyFill="1" applyBorder="1" applyAlignment="1">
      <alignment horizontal="right" vertical="center"/>
    </xf>
    <xf numFmtId="179" fontId="14" fillId="4" borderId="8" xfId="2" applyNumberFormat="1" applyFont="1" applyFill="1" applyBorder="1" applyAlignment="1">
      <alignment horizontal="right" vertical="center"/>
    </xf>
    <xf numFmtId="179" fontId="14" fillId="3" borderId="0" xfId="3" applyNumberFormat="1" applyFont="1" applyFill="1" applyBorder="1" applyAlignment="1">
      <alignment horizontal="right" vertical="center"/>
    </xf>
    <xf numFmtId="179" fontId="14" fillId="3" borderId="8" xfId="3" applyNumberFormat="1" applyFont="1" applyFill="1" applyBorder="1" applyAlignment="1">
      <alignment horizontal="right" vertical="center"/>
    </xf>
    <xf numFmtId="179" fontId="14" fillId="4" borderId="2" xfId="3" applyNumberFormat="1" applyFont="1" applyFill="1" applyBorder="1" applyAlignment="1">
      <alignment horizontal="right" vertical="center"/>
    </xf>
    <xf numFmtId="179" fontId="14" fillId="4" borderId="26" xfId="2" applyNumberFormat="1" applyFont="1" applyFill="1" applyBorder="1" applyAlignment="1">
      <alignment horizontal="right" vertical="center"/>
    </xf>
    <xf numFmtId="3" fontId="9" fillId="3" borderId="0" xfId="34" applyNumberFormat="1" applyFont="1" applyFill="1" applyBorder="1" applyAlignment="1">
      <alignment horizontal="right" vertical="center" wrapText="1"/>
    </xf>
    <xf numFmtId="41" fontId="14" fillId="3" borderId="7" xfId="3" applyFont="1" applyFill="1" applyBorder="1" applyAlignment="1">
      <alignment horizontal="right" vertical="center"/>
    </xf>
    <xf numFmtId="41" fontId="14" fillId="4" borderId="7" xfId="3" applyFont="1" applyFill="1" applyBorder="1" applyAlignment="1">
      <alignment horizontal="right" vertical="center"/>
    </xf>
    <xf numFmtId="41" fontId="14" fillId="4" borderId="28" xfId="3" applyFont="1" applyFill="1" applyBorder="1" applyAlignment="1">
      <alignment horizontal="right" vertical="center"/>
    </xf>
    <xf numFmtId="3" fontId="15" fillId="3" borderId="19" xfId="33" applyNumberFormat="1" applyFont="1" applyFill="1" applyBorder="1" applyAlignment="1">
      <alignment horizontal="right" vertical="center" wrapText="1"/>
    </xf>
    <xf numFmtId="3" fontId="15" fillId="4" borderId="22" xfId="34" applyNumberFormat="1" applyFont="1" applyFill="1" applyBorder="1" applyAlignment="1">
      <alignment horizontal="right" vertical="center" wrapText="1"/>
    </xf>
    <xf numFmtId="3" fontId="9" fillId="3" borderId="19" xfId="58" applyNumberFormat="1" applyFont="1" applyFill="1" applyBorder="1">
      <alignment vertical="center"/>
    </xf>
    <xf numFmtId="3" fontId="9" fillId="4" borderId="22" xfId="58" applyNumberFormat="1" applyFont="1" applyFill="1" applyBorder="1">
      <alignment vertical="center"/>
    </xf>
    <xf numFmtId="41" fontId="14" fillId="4" borderId="9" xfId="3" applyFont="1" applyFill="1" applyBorder="1" applyAlignment="1">
      <alignment horizontal="right" vertical="center"/>
    </xf>
    <xf numFmtId="41" fontId="9" fillId="3" borderId="19" xfId="123" applyFont="1" applyFill="1" applyBorder="1" applyAlignment="1">
      <alignment horizontal="right" vertical="center" wrapText="1"/>
    </xf>
    <xf numFmtId="41" fontId="16" fillId="4" borderId="22" xfId="123" applyFont="1" applyFill="1" applyBorder="1" applyAlignment="1">
      <alignment horizontal="right" vertical="center" wrapText="1"/>
    </xf>
    <xf numFmtId="3" fontId="9" fillId="3" borderId="42" xfId="0" applyNumberFormat="1" applyFont="1" applyFill="1" applyBorder="1" applyAlignment="1">
      <alignment horizontal="right" vertical="center"/>
    </xf>
    <xf numFmtId="3" fontId="9" fillId="3" borderId="42" xfId="34" applyNumberFormat="1" applyFont="1" applyFill="1" applyBorder="1" applyAlignment="1">
      <alignment horizontal="right" vertical="center" wrapText="1"/>
    </xf>
    <xf numFmtId="3" fontId="9" fillId="4" borderId="43" xfId="0" applyNumberFormat="1" applyFont="1" applyFill="1" applyBorder="1" applyAlignment="1">
      <alignment horizontal="right" vertical="center"/>
    </xf>
    <xf numFmtId="41" fontId="9" fillId="3" borderId="40" xfId="34" applyFont="1" applyFill="1" applyBorder="1" applyAlignment="1">
      <alignment horizontal="right" vertical="center" wrapText="1"/>
    </xf>
    <xf numFmtId="41" fontId="16" fillId="4" borderId="41" xfId="34" applyFont="1" applyFill="1" applyBorder="1" applyAlignment="1">
      <alignment horizontal="right" vertical="center" wrapText="1"/>
    </xf>
    <xf numFmtId="3" fontId="9" fillId="3" borderId="40" xfId="58" applyNumberFormat="1" applyFont="1" applyFill="1" applyBorder="1" applyAlignment="1">
      <alignment horizontal="right" vertical="center"/>
    </xf>
    <xf numFmtId="3" fontId="9" fillId="4" borderId="41" xfId="58" applyNumberFormat="1" applyFont="1" applyFill="1" applyBorder="1" applyAlignment="1">
      <alignment horizontal="right" vertical="center"/>
    </xf>
    <xf numFmtId="3" fontId="15" fillId="3" borderId="40" xfId="33" applyNumberFormat="1" applyFont="1" applyFill="1" applyBorder="1" applyAlignment="1">
      <alignment horizontal="right" vertical="center" wrapText="1"/>
    </xf>
    <xf numFmtId="3" fontId="15" fillId="4" borderId="41" xfId="34" applyNumberFormat="1" applyFont="1" applyFill="1" applyBorder="1" applyAlignment="1">
      <alignment horizontal="right" vertical="center" wrapText="1"/>
    </xf>
    <xf numFmtId="3" fontId="16" fillId="4" borderId="42" xfId="34" applyNumberFormat="1" applyFont="1" applyFill="1" applyBorder="1" applyAlignment="1">
      <alignment horizontal="right" vertical="center" wrapText="1"/>
    </xf>
    <xf numFmtId="41" fontId="14" fillId="3" borderId="0" xfId="3" applyFont="1" applyFill="1" applyBorder="1" applyAlignment="1">
      <alignment horizontal="right" vertical="center"/>
    </xf>
    <xf numFmtId="41" fontId="14" fillId="4" borderId="0" xfId="3" applyFont="1" applyFill="1" applyBorder="1" applyAlignment="1">
      <alignment horizontal="right" vertical="center"/>
    </xf>
    <xf numFmtId="41" fontId="14" fillId="4" borderId="22" xfId="3" applyFont="1" applyFill="1" applyBorder="1" applyAlignment="1">
      <alignment horizontal="right" vertical="center"/>
    </xf>
    <xf numFmtId="41" fontId="14" fillId="3" borderId="5" xfId="3" applyFont="1" applyFill="1" applyBorder="1" applyAlignment="1">
      <alignment horizontal="right" vertical="center"/>
    </xf>
    <xf numFmtId="41" fontId="14" fillId="4" borderId="2" xfId="3" applyFont="1" applyFill="1" applyBorder="1" applyAlignment="1">
      <alignment horizontal="right" vertical="center"/>
    </xf>
    <xf numFmtId="0" fontId="4" fillId="2" borderId="0" xfId="0" applyFont="1" applyFill="1" applyBorder="1">
      <alignment vertical="center"/>
    </xf>
    <xf numFmtId="178" fontId="14" fillId="3" borderId="0" xfId="3" applyNumberFormat="1" applyFont="1" applyFill="1" applyBorder="1" applyAlignment="1">
      <alignment horizontal="right" vertical="center"/>
    </xf>
    <xf numFmtId="41" fontId="14" fillId="3" borderId="19" xfId="3" applyFont="1" applyFill="1" applyBorder="1" applyAlignment="1">
      <alignment horizontal="right" vertical="center"/>
    </xf>
    <xf numFmtId="3" fontId="16" fillId="4" borderId="0" xfId="34" applyNumberFormat="1" applyFont="1" applyFill="1" applyBorder="1" applyAlignment="1">
      <alignment horizontal="right" vertical="center" wrapText="1"/>
    </xf>
    <xf numFmtId="3" fontId="9" fillId="3" borderId="0" xfId="0" applyNumberFormat="1" applyFont="1" applyFill="1" applyBorder="1" applyAlignment="1">
      <alignment horizontal="right" vertical="center"/>
    </xf>
    <xf numFmtId="180" fontId="9" fillId="4" borderId="0" xfId="0" applyNumberFormat="1" applyFont="1" applyFill="1" applyBorder="1" applyAlignment="1">
      <alignment horizontal="right" vertical="center"/>
    </xf>
    <xf numFmtId="3" fontId="9" fillId="3" borderId="40" xfId="34" applyNumberFormat="1" applyFont="1" applyFill="1" applyBorder="1" applyAlignment="1">
      <alignment horizontal="right" vertical="center" wrapText="1"/>
    </xf>
    <xf numFmtId="180" fontId="9" fillId="4" borderId="41" xfId="0" applyNumberFormat="1" applyFont="1" applyFill="1" applyBorder="1" applyAlignment="1">
      <alignment horizontal="right" vertical="center"/>
    </xf>
    <xf numFmtId="3" fontId="9" fillId="4" borderId="2" xfId="0" applyNumberFormat="1" applyFont="1" applyFill="1" applyBorder="1" applyAlignment="1">
      <alignment horizontal="right" vertical="center"/>
    </xf>
    <xf numFmtId="180" fontId="16" fillId="4" borderId="0" xfId="34" applyNumberFormat="1" applyFont="1" applyFill="1" applyBorder="1" applyAlignment="1">
      <alignment horizontal="right" vertical="center" wrapText="1"/>
    </xf>
    <xf numFmtId="41" fontId="9" fillId="3" borderId="0" xfId="34" applyFont="1" applyFill="1" applyBorder="1" applyAlignment="1">
      <alignment horizontal="right" vertical="center" wrapText="1"/>
    </xf>
    <xf numFmtId="41" fontId="16" fillId="4" borderId="0" xfId="34" applyFont="1" applyFill="1" applyBorder="1" applyAlignment="1">
      <alignment horizontal="right" vertical="center" wrapText="1"/>
    </xf>
    <xf numFmtId="3" fontId="9" fillId="3" borderId="19" xfId="58" applyNumberFormat="1" applyFont="1" applyFill="1" applyBorder="1" applyAlignment="1">
      <alignment horizontal="right" vertical="center"/>
    </xf>
    <xf numFmtId="3" fontId="9" fillId="4" borderId="22" xfId="58" applyNumberFormat="1" applyFont="1" applyFill="1" applyBorder="1" applyAlignment="1">
      <alignment horizontal="right" vertical="center"/>
    </xf>
    <xf numFmtId="180" fontId="9" fillId="4" borderId="22" xfId="0" applyNumberFormat="1" applyFont="1" applyFill="1" applyBorder="1" applyAlignment="1">
      <alignment horizontal="right" vertical="center"/>
    </xf>
    <xf numFmtId="3" fontId="9" fillId="3" borderId="19" xfId="34" applyNumberFormat="1" applyFont="1" applyFill="1" applyBorder="1" applyAlignment="1">
      <alignment horizontal="right" vertical="center" wrapText="1"/>
    </xf>
    <xf numFmtId="41" fontId="16" fillId="4" borderId="42" xfId="34" applyFont="1" applyFill="1" applyBorder="1" applyAlignment="1">
      <alignment horizontal="right" vertical="center" wrapText="1"/>
    </xf>
    <xf numFmtId="0" fontId="9" fillId="3" borderId="42" xfId="34" applyNumberFormat="1" applyFont="1" applyFill="1" applyBorder="1" applyAlignment="1">
      <alignment horizontal="right" vertical="center" wrapText="1"/>
    </xf>
    <xf numFmtId="180" fontId="16" fillId="4" borderId="42" xfId="34" applyNumberFormat="1" applyFont="1" applyFill="1" applyBorder="1" applyAlignment="1">
      <alignment horizontal="right" vertical="center" wrapText="1"/>
    </xf>
    <xf numFmtId="180" fontId="9" fillId="4" borderId="42" xfId="0" applyNumberFormat="1" applyFont="1" applyFill="1" applyBorder="1" applyAlignment="1">
      <alignment horizontal="right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9" xfId="0" applyFont="1" applyBorder="1" applyAlignment="1">
      <alignment horizontal="right" vertical="center" indent="1"/>
    </xf>
    <xf numFmtId="0" fontId="12" fillId="0" borderId="22" xfId="0" applyFont="1" applyBorder="1" applyAlignment="1">
      <alignment horizontal="right" vertical="center" indent="1"/>
    </xf>
    <xf numFmtId="0" fontId="12" fillId="0" borderId="23" xfId="0" applyFont="1" applyBorder="1" applyAlignment="1">
      <alignment horizontal="right" vertical="center" indent="1"/>
    </xf>
    <xf numFmtId="0" fontId="12" fillId="0" borderId="5" xfId="0" applyFont="1" applyBorder="1" applyAlignment="1">
      <alignment horizontal="left" vertical="center" indent="1"/>
    </xf>
    <xf numFmtId="0" fontId="12" fillId="0" borderId="19" xfId="0" applyFont="1" applyBorder="1" applyAlignment="1">
      <alignment horizontal="left" vertical="center" indent="1"/>
    </xf>
    <xf numFmtId="0" fontId="12" fillId="0" borderId="20" xfId="0" applyFont="1" applyBorder="1" applyAlignment="1">
      <alignment horizontal="left" vertical="center" indent="1"/>
    </xf>
    <xf numFmtId="0" fontId="13" fillId="2" borderId="1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176" fontId="13" fillId="2" borderId="18" xfId="1" applyNumberFormat="1" applyFont="1" applyFill="1" applyBorder="1" applyAlignment="1">
      <alignment horizontal="center" vertical="center" shrinkToFit="1"/>
    </xf>
    <xf numFmtId="176" fontId="13" fillId="2" borderId="20" xfId="1" applyNumberFormat="1" applyFont="1" applyFill="1" applyBorder="1" applyAlignment="1">
      <alignment horizontal="center" vertical="center" shrinkToFit="1"/>
    </xf>
    <xf numFmtId="176" fontId="13" fillId="2" borderId="21" xfId="1" applyNumberFormat="1" applyFont="1" applyFill="1" applyBorder="1" applyAlignment="1">
      <alignment horizontal="center" vertical="center" shrinkToFit="1"/>
    </xf>
    <xf numFmtId="176" fontId="13" fillId="2" borderId="23" xfId="1" applyNumberFormat="1" applyFont="1" applyFill="1" applyBorder="1" applyAlignment="1">
      <alignment horizontal="center" vertical="center" shrinkToFit="1"/>
    </xf>
    <xf numFmtId="176" fontId="15" fillId="2" borderId="12" xfId="1" applyNumberFormat="1" applyFont="1" applyFill="1" applyBorder="1" applyAlignment="1">
      <alignment horizontal="center" vertical="distributed" textRotation="255" indent="1"/>
    </xf>
    <xf numFmtId="176" fontId="15" fillId="2" borderId="13" xfId="1" applyNumberFormat="1" applyFont="1" applyFill="1" applyBorder="1" applyAlignment="1">
      <alignment horizontal="center" vertical="distributed" textRotation="255" indent="1"/>
    </xf>
    <xf numFmtId="176" fontId="15" fillId="2" borderId="14" xfId="1" applyNumberFormat="1" applyFont="1" applyFill="1" applyBorder="1" applyAlignment="1">
      <alignment horizontal="center" vertical="distributed" textRotation="255" indent="1"/>
    </xf>
    <xf numFmtId="176" fontId="13" fillId="2" borderId="11" xfId="1" applyNumberFormat="1" applyFont="1" applyFill="1" applyBorder="1" applyAlignment="1">
      <alignment horizontal="center" vertical="center" shrinkToFit="1"/>
    </xf>
    <xf numFmtId="176" fontId="13" fillId="2" borderId="1" xfId="1" applyNumberFormat="1" applyFont="1" applyFill="1" applyBorder="1" applyAlignment="1">
      <alignment horizontal="center" vertical="center" shrinkToFit="1"/>
    </xf>
    <xf numFmtId="176" fontId="14" fillId="2" borderId="11" xfId="1" applyNumberFormat="1" applyFont="1" applyFill="1" applyBorder="1" applyAlignment="1">
      <alignment horizontal="center" vertical="distributed" shrinkToFit="1"/>
    </xf>
    <xf numFmtId="176" fontId="14" fillId="2" borderId="3" xfId="1" applyNumberFormat="1" applyFont="1" applyFill="1" applyBorder="1" applyAlignment="1">
      <alignment horizontal="center" vertical="distributed" shrinkToFit="1"/>
    </xf>
    <xf numFmtId="176" fontId="14" fillId="2" borderId="4" xfId="1" applyNumberFormat="1" applyFont="1" applyFill="1" applyBorder="1" applyAlignment="1">
      <alignment horizontal="center" vertical="distributed" shrinkToFit="1"/>
    </xf>
    <xf numFmtId="176" fontId="9" fillId="2" borderId="3" xfId="1" applyNumberFormat="1" applyFont="1" applyFill="1" applyBorder="1" applyAlignment="1">
      <alignment horizontal="center" vertical="distributed" shrinkToFit="1"/>
    </xf>
    <xf numFmtId="176" fontId="9" fillId="2" borderId="1" xfId="1" applyNumberFormat="1" applyFont="1" applyFill="1" applyBorder="1" applyAlignment="1">
      <alignment horizontal="center" vertical="distributed" shrinkToFit="1"/>
    </xf>
    <xf numFmtId="176" fontId="13" fillId="2" borderId="18" xfId="1" applyNumberFormat="1" applyFont="1" applyFill="1" applyBorder="1" applyAlignment="1">
      <alignment horizontal="center" vertical="distributed" textRotation="255" indent="5"/>
    </xf>
    <xf numFmtId="176" fontId="13" fillId="2" borderId="29" xfId="1" applyNumberFormat="1" applyFont="1" applyFill="1" applyBorder="1" applyAlignment="1">
      <alignment horizontal="center" vertical="distributed" textRotation="255" indent="5"/>
    </xf>
    <xf numFmtId="176" fontId="13" fillId="2" borderId="21" xfId="1" applyNumberFormat="1" applyFont="1" applyFill="1" applyBorder="1" applyAlignment="1">
      <alignment horizontal="center" vertical="distributed" textRotation="255" indent="5"/>
    </xf>
    <xf numFmtId="176" fontId="9" fillId="2" borderId="11" xfId="1" applyNumberFormat="1" applyFont="1" applyFill="1" applyBorder="1" applyAlignment="1">
      <alignment horizontal="center" vertical="distributed" shrinkToFit="1"/>
    </xf>
  </cellXfs>
  <cellStyles count="124">
    <cellStyle name="백분율 10" xfId="5"/>
    <cellStyle name="백분율 11" xfId="6"/>
    <cellStyle name="백분율 12" xfId="7"/>
    <cellStyle name="백분율 13" xfId="8"/>
    <cellStyle name="백분율 14" xfId="9"/>
    <cellStyle name="백분율 15" xfId="10"/>
    <cellStyle name="백분율 16" xfId="11"/>
    <cellStyle name="백분율 17" xfId="12"/>
    <cellStyle name="백분율 18" xfId="13"/>
    <cellStyle name="백분율 19" xfId="14"/>
    <cellStyle name="백분율 2" xfId="2"/>
    <cellStyle name="백분율 2 2" xfId="15"/>
    <cellStyle name="백분율 20" xfId="16"/>
    <cellStyle name="백분율 21" xfId="17"/>
    <cellStyle name="백분율 22" xfId="18"/>
    <cellStyle name="백분율 23" xfId="19"/>
    <cellStyle name="백분율 24" xfId="20"/>
    <cellStyle name="백분율 25" xfId="21"/>
    <cellStyle name="백분율 26" xfId="22"/>
    <cellStyle name="백분율 27" xfId="23"/>
    <cellStyle name="백분율 28" xfId="24"/>
    <cellStyle name="백분율 29" xfId="25"/>
    <cellStyle name="백분율 3" xfId="26"/>
    <cellStyle name="백분율 4" xfId="27"/>
    <cellStyle name="백분율 5" xfId="28"/>
    <cellStyle name="백분율 6" xfId="29"/>
    <cellStyle name="백분율 7" xfId="30"/>
    <cellStyle name="백분율 8" xfId="31"/>
    <cellStyle name="백분율 9" xfId="32"/>
    <cellStyle name="쉼표 [0]" xfId="123" builtinId="6"/>
    <cellStyle name="쉼표 [0] 10" xfId="34"/>
    <cellStyle name="쉼표 [0] 11" xfId="35"/>
    <cellStyle name="쉼표 [0] 12" xfId="36"/>
    <cellStyle name="쉼표 [0] 13" xfId="37"/>
    <cellStyle name="쉼표 [0] 14" xfId="38"/>
    <cellStyle name="쉼표 [0] 15" xfId="39"/>
    <cellStyle name="쉼표 [0] 16" xfId="40"/>
    <cellStyle name="쉼표 [0] 17" xfId="41"/>
    <cellStyle name="쉼표 [0] 18" xfId="42"/>
    <cellStyle name="쉼표 [0] 19" xfId="43"/>
    <cellStyle name="쉼표 [0] 2" xfId="3"/>
    <cellStyle name="쉼표 [0] 2 2" xfId="44"/>
    <cellStyle name="쉼표 [0] 20" xfId="45"/>
    <cellStyle name="쉼표 [0] 21" xfId="33"/>
    <cellStyle name="쉼표 [0] 3" xfId="46"/>
    <cellStyle name="쉼표 [0] 4" xfId="47"/>
    <cellStyle name="쉼표 [0] 5" xfId="48"/>
    <cellStyle name="쉼표 [0] 6" xfId="49"/>
    <cellStyle name="쉼표 [0] 7" xfId="50"/>
    <cellStyle name="쉼표 [0] 8" xfId="51"/>
    <cellStyle name="쉼표 [0] 9" xfId="52"/>
    <cellStyle name="쉼표 2" xfId="53"/>
    <cellStyle name="쉼표 3" xfId="54"/>
    <cellStyle name="쉼표 4" xfId="55"/>
    <cellStyle name="표준" xfId="0" builtinId="0"/>
    <cellStyle name="표준 10" xfId="56"/>
    <cellStyle name="표준 11" xfId="57"/>
    <cellStyle name="표준 12" xfId="58"/>
    <cellStyle name="표준 13" xfId="59"/>
    <cellStyle name="표준 14" xfId="60"/>
    <cellStyle name="표준 15" xfId="61"/>
    <cellStyle name="표준 16" xfId="62"/>
    <cellStyle name="표준 17" xfId="63"/>
    <cellStyle name="표준 18" xfId="64"/>
    <cellStyle name="표준 19" xfId="65"/>
    <cellStyle name="표준 2" xfId="1"/>
    <cellStyle name="표준 2 2" xfId="66"/>
    <cellStyle name="표준 20" xfId="67"/>
    <cellStyle name="표준 21" xfId="68"/>
    <cellStyle name="표준 22" xfId="69"/>
    <cellStyle name="표준 23" xfId="70"/>
    <cellStyle name="표준 24" xfId="71"/>
    <cellStyle name="표준 25" xfId="72"/>
    <cellStyle name="표준 26" xfId="73"/>
    <cellStyle name="표준 27" xfId="74"/>
    <cellStyle name="표준 28" xfId="75"/>
    <cellStyle name="표준 29" xfId="76"/>
    <cellStyle name="표준 3" xfId="77"/>
    <cellStyle name="표준 30" xfId="78"/>
    <cellStyle name="표준 31" xfId="79"/>
    <cellStyle name="표준 32" xfId="80"/>
    <cellStyle name="표준 33" xfId="81"/>
    <cellStyle name="표준 34" xfId="82"/>
    <cellStyle name="표준 35" xfId="83"/>
    <cellStyle name="표준 36" xfId="84"/>
    <cellStyle name="표준 37" xfId="85"/>
    <cellStyle name="표준 38" xfId="86"/>
    <cellStyle name="표준 39" xfId="87"/>
    <cellStyle name="표준 4" xfId="88"/>
    <cellStyle name="표준 40" xfId="89"/>
    <cellStyle name="표준 41" xfId="90"/>
    <cellStyle name="표준 42" xfId="91"/>
    <cellStyle name="표준 43" xfId="92"/>
    <cellStyle name="표준 44" xfId="93"/>
    <cellStyle name="표준 45" xfId="94"/>
    <cellStyle name="표준 46" xfId="95"/>
    <cellStyle name="표준 47" xfId="96"/>
    <cellStyle name="표준 48" xfId="97"/>
    <cellStyle name="표준 49" xfId="98"/>
    <cellStyle name="표준 5" xfId="99"/>
    <cellStyle name="표준 50" xfId="100"/>
    <cellStyle name="표준 51" xfId="101"/>
    <cellStyle name="표준 52" xfId="102"/>
    <cellStyle name="표준 53" xfId="103"/>
    <cellStyle name="표준 54" xfId="104"/>
    <cellStyle name="표준 55" xfId="105"/>
    <cellStyle name="표준 56" xfId="106"/>
    <cellStyle name="표준 57" xfId="107"/>
    <cellStyle name="표준 58" xfId="108"/>
    <cellStyle name="표준 59" xfId="109"/>
    <cellStyle name="표준 6" xfId="110"/>
    <cellStyle name="표준 6 2" xfId="111"/>
    <cellStyle name="표준 6 3" xfId="112"/>
    <cellStyle name="표준 60" xfId="113"/>
    <cellStyle name="표준 61" xfId="114"/>
    <cellStyle name="표준 62" xfId="115"/>
    <cellStyle name="표준 63" xfId="116"/>
    <cellStyle name="표준 64" xfId="120"/>
    <cellStyle name="표준 65" xfId="4"/>
    <cellStyle name="표준 65 2" xfId="121"/>
    <cellStyle name="표준 66" xfId="122"/>
    <cellStyle name="표준 7" xfId="117"/>
    <cellStyle name="표준 8" xfId="118"/>
    <cellStyle name="표준 9" xfId="119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23</xdr:row>
      <xdr:rowOff>200025</xdr:rowOff>
    </xdr:from>
    <xdr:to>
      <xdr:col>7</xdr:col>
      <xdr:colOff>9525</xdr:colOff>
      <xdr:row>27</xdr:row>
      <xdr:rowOff>66675</xdr:rowOff>
    </xdr:to>
    <xdr:pic>
      <xdr:nvPicPr>
        <xdr:cNvPr id="1027" name="_x129348800" descr="EMB0000217c0d5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2725" y="5048250"/>
          <a:ext cx="2057400" cy="704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161925</xdr:colOff>
      <xdr:row>0</xdr:row>
      <xdr:rowOff>194350</xdr:rowOff>
    </xdr:from>
    <xdr:to>
      <xdr:col>2</xdr:col>
      <xdr:colOff>568161</xdr:colOff>
      <xdr:row>5</xdr:row>
      <xdr:rowOff>57150</xdr:rowOff>
    </xdr:to>
    <xdr:pic>
      <xdr:nvPicPr>
        <xdr:cNvPr id="2050" name="_x14804545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94350"/>
          <a:ext cx="1777836" cy="910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showGridLines="0" workbookViewId="0">
      <selection activeCell="F4" sqref="F4"/>
    </sheetView>
  </sheetViews>
  <sheetFormatPr defaultRowHeight="16.5"/>
  <sheetData>
    <row r="2" spans="1:11" ht="16.5" customHeight="1">
      <c r="B2" s="1"/>
      <c r="C2" s="1"/>
      <c r="D2" s="1"/>
    </row>
    <row r="3" spans="1:11" ht="16.5" customHeight="1">
      <c r="B3" s="1"/>
      <c r="C3" s="1"/>
      <c r="D3" s="1"/>
      <c r="E3" s="1"/>
    </row>
    <row r="7" spans="1:11" ht="17.25" thickBot="1"/>
    <row r="8" spans="1:11" ht="16.5" customHeight="1">
      <c r="A8" s="103" t="s">
        <v>28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ht="16.5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</row>
    <row r="10" spans="1:11" ht="16.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ht="16.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ht="16.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1" ht="16.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</row>
    <row r="14" spans="1:11" ht="16.5" customHeigh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</row>
    <row r="15" spans="1:11" ht="17.25" thickBo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17.25" thickTop="1"/>
    <row r="20" spans="1:11">
      <c r="G20" s="107" t="s">
        <v>12</v>
      </c>
      <c r="H20" s="108"/>
      <c r="I20" s="114" t="s">
        <v>20</v>
      </c>
      <c r="J20" s="115"/>
      <c r="K20" s="116"/>
    </row>
    <row r="21" spans="1:11">
      <c r="G21" s="109"/>
      <c r="H21" s="110"/>
      <c r="I21" s="111" t="s">
        <v>29</v>
      </c>
      <c r="J21" s="112"/>
      <c r="K21" s="113"/>
    </row>
    <row r="32" spans="1:11">
      <c r="A32" s="106" t="s">
        <v>13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>
      <c r="A33" s="106" t="s">
        <v>14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</sheetData>
  <mergeCells count="6">
    <mergeCell ref="A8:K15"/>
    <mergeCell ref="A32:K32"/>
    <mergeCell ref="A33:K33"/>
    <mergeCell ref="G20:H21"/>
    <mergeCell ref="I21:K21"/>
    <mergeCell ref="I20:K20"/>
  </mergeCells>
  <phoneticPr fontId="2" type="noConversion"/>
  <pageMargins left="0.39370078740157483" right="0.39370078740157483" top="0.19685039370078741" bottom="0.15748031496062992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>
      <selection activeCell="H33" sqref="H33"/>
    </sheetView>
  </sheetViews>
  <sheetFormatPr defaultColWidth="9" defaultRowHeight="16.5"/>
  <cols>
    <col min="1" max="2" width="9.875" style="3" bestFit="1" customWidth="1"/>
    <col min="3" max="3" width="10" style="3" bestFit="1" customWidth="1"/>
    <col min="4" max="9" width="10.625" style="3" customWidth="1"/>
    <col min="10" max="16384" width="9" style="3"/>
  </cols>
  <sheetData>
    <row r="1" spans="1:15" ht="26.25">
      <c r="A1" s="119" t="s">
        <v>21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5" ht="6.95" customHeight="1" thickBot="1">
      <c r="A2" s="4"/>
      <c r="B2" s="4"/>
      <c r="C2" s="4"/>
      <c r="D2" s="4"/>
      <c r="E2" s="2"/>
      <c r="F2" s="2"/>
      <c r="G2" s="2"/>
      <c r="H2" s="2"/>
      <c r="I2" s="2"/>
    </row>
    <row r="3" spans="1:15">
      <c r="A3" s="5"/>
      <c r="B3" s="6"/>
      <c r="C3" s="7"/>
      <c r="D3" s="120" t="s">
        <v>22</v>
      </c>
      <c r="E3" s="117"/>
      <c r="F3" s="121"/>
      <c r="G3" s="122" t="s">
        <v>23</v>
      </c>
      <c r="H3" s="117"/>
      <c r="I3" s="121"/>
      <c r="J3" s="117" t="s">
        <v>25</v>
      </c>
      <c r="K3" s="117"/>
      <c r="L3" s="118"/>
    </row>
    <row r="4" spans="1:15">
      <c r="A4" s="8"/>
      <c r="B4" s="9"/>
      <c r="C4" s="10"/>
      <c r="D4" s="22" t="s">
        <v>30</v>
      </c>
      <c r="E4" s="23" t="s">
        <v>27</v>
      </c>
      <c r="F4" s="21" t="s">
        <v>24</v>
      </c>
      <c r="G4" s="24" t="s">
        <v>30</v>
      </c>
      <c r="H4" s="23" t="s">
        <v>31</v>
      </c>
      <c r="I4" s="25" t="s">
        <v>24</v>
      </c>
      <c r="J4" s="23" t="s">
        <v>30</v>
      </c>
      <c r="K4" s="23" t="s">
        <v>32</v>
      </c>
      <c r="L4" s="20" t="s">
        <v>26</v>
      </c>
    </row>
    <row r="5" spans="1:15">
      <c r="A5" s="123" t="s">
        <v>15</v>
      </c>
      <c r="B5" s="124"/>
      <c r="C5" s="11" t="s">
        <v>0</v>
      </c>
      <c r="D5" s="26">
        <f>D7+D29</f>
        <v>2344</v>
      </c>
      <c r="E5" s="27">
        <f>E7+E29</f>
        <v>145608</v>
      </c>
      <c r="F5" s="34">
        <f t="shared" ref="F5:F6" si="0">(D5-E5)/E5*100</f>
        <v>-98.390198340750516</v>
      </c>
      <c r="G5" s="75">
        <f>G7+G29</f>
        <v>224318</v>
      </c>
      <c r="H5" s="61">
        <f>H7+H29</f>
        <v>1269082</v>
      </c>
      <c r="I5" s="34">
        <f>(G5-H5)/H5*100</f>
        <v>-82.324388810179329</v>
      </c>
      <c r="J5" s="43">
        <f t="shared" ref="J5:J11" si="1">D5/G5*100</f>
        <v>1.0449451225492381</v>
      </c>
      <c r="K5" s="43">
        <f t="shared" ref="K5" si="2">E5/H5*100</f>
        <v>11.473490286679663</v>
      </c>
      <c r="L5" s="44">
        <f t="shared" ref="L5:L11" si="3">J5-K5</f>
        <v>-10.428545164130425</v>
      </c>
    </row>
    <row r="6" spans="1:15">
      <c r="A6" s="125"/>
      <c r="B6" s="126"/>
      <c r="C6" s="12" t="s">
        <v>1</v>
      </c>
      <c r="D6" s="28">
        <f>D8+D30</f>
        <v>2344</v>
      </c>
      <c r="E6" s="29">
        <f>E8+E30</f>
        <v>145608</v>
      </c>
      <c r="F6" s="35">
        <f t="shared" si="0"/>
        <v>-98.390198340750516</v>
      </c>
      <c r="G6" s="76">
        <f>G8+G30</f>
        <v>224318</v>
      </c>
      <c r="H6" s="62">
        <f>H8+H30</f>
        <v>1269082</v>
      </c>
      <c r="I6" s="35">
        <f>(G6-H6)/H6*100</f>
        <v>-82.324388810179329</v>
      </c>
      <c r="J6" s="45">
        <f t="shared" si="1"/>
        <v>1.0449451225492381</v>
      </c>
      <c r="K6" s="45">
        <f>E6/H6*100</f>
        <v>11.473490286679663</v>
      </c>
      <c r="L6" s="46">
        <f t="shared" si="3"/>
        <v>-10.428545164130425</v>
      </c>
      <c r="O6" s="83"/>
    </row>
    <row r="7" spans="1:15">
      <c r="A7" s="137" t="s">
        <v>16</v>
      </c>
      <c r="B7" s="130" t="s">
        <v>2</v>
      </c>
      <c r="C7" s="13" t="s">
        <v>0</v>
      </c>
      <c r="D7" s="30">
        <f>D9+D11+D13+D15+D17+D19+D21+D23+D25+D27</f>
        <v>964</v>
      </c>
      <c r="E7" s="31">
        <f>E9+E11+E13+E15+E17+E19+E21+E23+E25+E27</f>
        <v>134318</v>
      </c>
      <c r="F7" s="36">
        <f>(D7-E7)/E7*100</f>
        <v>-99.282300212927538</v>
      </c>
      <c r="G7" s="71">
        <f>G9+G11+G13+G15+G17+G19+G21+G23+G25+G27</f>
        <v>32839</v>
      </c>
      <c r="H7" s="66">
        <f>H9+H11+H13+H15+H17+H19+H21+H23+H25+H27</f>
        <v>1081229</v>
      </c>
      <c r="I7" s="36">
        <f>(G7-H7)/H7*100</f>
        <v>-96.962808063786682</v>
      </c>
      <c r="J7" s="47">
        <f t="shared" si="1"/>
        <v>2.9355339687566611</v>
      </c>
      <c r="K7" s="47">
        <f t="shared" ref="K7" si="4">E7/H7*100</f>
        <v>12.42271526198428</v>
      </c>
      <c r="L7" s="48">
        <f t="shared" si="3"/>
        <v>-9.4871812932276178</v>
      </c>
    </row>
    <row r="8" spans="1:15">
      <c r="A8" s="138"/>
      <c r="B8" s="131"/>
      <c r="C8" s="14" t="s">
        <v>1</v>
      </c>
      <c r="D8" s="32">
        <f>D10+D12+D14+D16+D18+D20+D22+D24+D26+D28</f>
        <v>964</v>
      </c>
      <c r="E8" s="33">
        <f>E10+E12+E14+E16+E18+E20+E22+E24+E26+E28</f>
        <v>134318</v>
      </c>
      <c r="F8" s="37">
        <f>(D8-E8)/E8*100</f>
        <v>-99.282300212927538</v>
      </c>
      <c r="G8" s="72">
        <f>G10+G12+G14+G16+G18+G20+G22+G24+G26+G28</f>
        <v>32839</v>
      </c>
      <c r="H8" s="67">
        <f>H10+H12+H14+H16+H18+H20+H22+H24+H26+H28</f>
        <v>1081229</v>
      </c>
      <c r="I8" s="37">
        <f>(G8-H8)/H8*100</f>
        <v>-96.962808063786682</v>
      </c>
      <c r="J8" s="49">
        <f t="shared" si="1"/>
        <v>2.9355339687566611</v>
      </c>
      <c r="K8" s="49">
        <f>E8/H8*100</f>
        <v>12.42271526198428</v>
      </c>
      <c r="L8" s="50">
        <f t="shared" si="3"/>
        <v>-9.4871812932276178</v>
      </c>
    </row>
    <row r="9" spans="1:15">
      <c r="A9" s="138"/>
      <c r="B9" s="140" t="s">
        <v>3</v>
      </c>
      <c r="C9" s="15" t="s">
        <v>0</v>
      </c>
      <c r="D9" s="81">
        <v>28</v>
      </c>
      <c r="E9" s="85">
        <v>4616</v>
      </c>
      <c r="F9" s="38">
        <f t="shared" ref="F9:F34" si="5">(D9-E9)/E9*100</f>
        <v>-99.393414211438483</v>
      </c>
      <c r="G9" s="89">
        <v>1299</v>
      </c>
      <c r="H9" s="57">
        <v>203969</v>
      </c>
      <c r="I9" s="38">
        <f>(G9-H9)/H9*100</f>
        <v>-99.36313851614706</v>
      </c>
      <c r="J9" s="47">
        <f t="shared" si="1"/>
        <v>2.1555042340261741</v>
      </c>
      <c r="K9" s="47">
        <f t="shared" ref="K9" si="6">E9/H9*100</f>
        <v>2.2630889988184482</v>
      </c>
      <c r="L9" s="48">
        <f t="shared" si="3"/>
        <v>-0.10758476479227408</v>
      </c>
    </row>
    <row r="10" spans="1:15">
      <c r="A10" s="138"/>
      <c r="B10" s="135"/>
      <c r="C10" s="15" t="s">
        <v>1</v>
      </c>
      <c r="D10" s="59">
        <v>28</v>
      </c>
      <c r="E10" s="79">
        <v>4616</v>
      </c>
      <c r="F10" s="39">
        <f t="shared" si="5"/>
        <v>-99.393414211438483</v>
      </c>
      <c r="G10" s="77">
        <v>1299</v>
      </c>
      <c r="H10" s="86">
        <v>203969</v>
      </c>
      <c r="I10" s="39">
        <f t="shared" ref="I10:I28" si="7">(G10-H10)/H10*100</f>
        <v>-99.36313851614706</v>
      </c>
      <c r="J10" s="51">
        <f t="shared" si="1"/>
        <v>2.1555042340261741</v>
      </c>
      <c r="K10" s="51">
        <f>E10/H10*100</f>
        <v>2.2630889988184482</v>
      </c>
      <c r="L10" s="52">
        <f t="shared" si="3"/>
        <v>-0.10758476479227408</v>
      </c>
    </row>
    <row r="11" spans="1:15">
      <c r="A11" s="138"/>
      <c r="B11" s="135" t="s">
        <v>4</v>
      </c>
      <c r="C11" s="15" t="s">
        <v>0</v>
      </c>
      <c r="D11" s="58">
        <v>418</v>
      </c>
      <c r="E11" s="78">
        <v>94328</v>
      </c>
      <c r="F11" s="38">
        <f t="shared" si="5"/>
        <v>-99.556865405818002</v>
      </c>
      <c r="G11" s="69">
        <v>7346</v>
      </c>
      <c r="H11" s="57">
        <v>481681</v>
      </c>
      <c r="I11" s="38">
        <f t="shared" si="7"/>
        <v>-98.474924275609794</v>
      </c>
      <c r="J11" s="53">
        <f t="shared" si="1"/>
        <v>5.6901715219166888</v>
      </c>
      <c r="K11" s="53">
        <f t="shared" ref="K11:K12" si="8">E11/H11*100</f>
        <v>19.583085070824882</v>
      </c>
      <c r="L11" s="54">
        <f t="shared" si="3"/>
        <v>-13.892913548908194</v>
      </c>
    </row>
    <row r="12" spans="1:15">
      <c r="A12" s="138"/>
      <c r="B12" s="135"/>
      <c r="C12" s="15" t="s">
        <v>1</v>
      </c>
      <c r="D12" s="59">
        <v>418</v>
      </c>
      <c r="E12" s="79">
        <v>94328</v>
      </c>
      <c r="F12" s="39">
        <f t="shared" si="5"/>
        <v>-99.556865405818002</v>
      </c>
      <c r="G12" s="77">
        <v>7346</v>
      </c>
      <c r="H12" s="86">
        <v>481681</v>
      </c>
      <c r="I12" s="39">
        <f t="shared" si="7"/>
        <v>-98.474924275609794</v>
      </c>
      <c r="J12" s="51">
        <f t="shared" ref="J12:J27" si="9">D12/G12*100</f>
        <v>5.6901715219166888</v>
      </c>
      <c r="K12" s="51">
        <f t="shared" si="8"/>
        <v>19.583085070824882</v>
      </c>
      <c r="L12" s="52">
        <f t="shared" ref="L12:L27" si="10">J12-K12</f>
        <v>-13.892913548908194</v>
      </c>
    </row>
    <row r="13" spans="1:15">
      <c r="A13" s="138"/>
      <c r="B13" s="135" t="s">
        <v>5</v>
      </c>
      <c r="C13" s="15" t="s">
        <v>0</v>
      </c>
      <c r="D13" s="58">
        <v>18</v>
      </c>
      <c r="E13" s="78">
        <v>6633</v>
      </c>
      <c r="F13" s="38">
        <f t="shared" si="5"/>
        <v>-99.728629579375848</v>
      </c>
      <c r="G13" s="69">
        <v>61</v>
      </c>
      <c r="H13" s="57">
        <v>66962</v>
      </c>
      <c r="I13" s="38">
        <f t="shared" si="7"/>
        <v>-99.90890355724143</v>
      </c>
      <c r="J13" s="53">
        <f t="shared" si="9"/>
        <v>29.508196721311474</v>
      </c>
      <c r="K13" s="53">
        <f t="shared" ref="K13:K27" si="11">E13/H13*100</f>
        <v>9.9056181117648823</v>
      </c>
      <c r="L13" s="54">
        <f t="shared" si="10"/>
        <v>19.60257860954659</v>
      </c>
    </row>
    <row r="14" spans="1:15">
      <c r="A14" s="138"/>
      <c r="B14" s="135"/>
      <c r="C14" s="15" t="s">
        <v>1</v>
      </c>
      <c r="D14" s="59">
        <v>18</v>
      </c>
      <c r="E14" s="79">
        <v>6633</v>
      </c>
      <c r="F14" s="39">
        <f t="shared" si="5"/>
        <v>-99.728629579375848</v>
      </c>
      <c r="G14" s="77">
        <v>61</v>
      </c>
      <c r="H14" s="86">
        <v>66962</v>
      </c>
      <c r="I14" s="39">
        <f t="shared" si="7"/>
        <v>-99.90890355724143</v>
      </c>
      <c r="J14" s="51">
        <f t="shared" si="9"/>
        <v>29.508196721311474</v>
      </c>
      <c r="K14" s="51">
        <f t="shared" si="11"/>
        <v>9.9056181117648823</v>
      </c>
      <c r="L14" s="52">
        <f t="shared" si="10"/>
        <v>19.60257860954659</v>
      </c>
    </row>
    <row r="15" spans="1:15">
      <c r="A15" s="138"/>
      <c r="B15" s="135" t="s">
        <v>6</v>
      </c>
      <c r="C15" s="15" t="s">
        <v>0</v>
      </c>
      <c r="D15" s="58">
        <v>24</v>
      </c>
      <c r="E15" s="78">
        <v>6310</v>
      </c>
      <c r="F15" s="38">
        <f t="shared" si="5"/>
        <v>-99.619651347068157</v>
      </c>
      <c r="G15" s="69">
        <v>253</v>
      </c>
      <c r="H15" s="57">
        <v>110354</v>
      </c>
      <c r="I15" s="38">
        <f t="shared" si="7"/>
        <v>-99.770737807419763</v>
      </c>
      <c r="J15" s="53">
        <f t="shared" si="9"/>
        <v>9.4861660079051369</v>
      </c>
      <c r="K15" s="53">
        <f t="shared" si="11"/>
        <v>5.7179621943925909</v>
      </c>
      <c r="L15" s="54">
        <f t="shared" si="10"/>
        <v>3.768203813512546</v>
      </c>
      <c r="O15" s="83"/>
    </row>
    <row r="16" spans="1:15">
      <c r="A16" s="138"/>
      <c r="B16" s="135"/>
      <c r="C16" s="15" t="s">
        <v>1</v>
      </c>
      <c r="D16" s="59">
        <v>24</v>
      </c>
      <c r="E16" s="79">
        <v>6310</v>
      </c>
      <c r="F16" s="39">
        <f t="shared" si="5"/>
        <v>-99.619651347068157</v>
      </c>
      <c r="G16" s="77">
        <v>253</v>
      </c>
      <c r="H16" s="86">
        <v>110354</v>
      </c>
      <c r="I16" s="39">
        <f t="shared" si="7"/>
        <v>-99.770737807419763</v>
      </c>
      <c r="J16" s="51">
        <f t="shared" si="9"/>
        <v>9.4861660079051369</v>
      </c>
      <c r="K16" s="51">
        <f t="shared" si="11"/>
        <v>5.7179621943925909</v>
      </c>
      <c r="L16" s="52">
        <f t="shared" si="10"/>
        <v>3.768203813512546</v>
      </c>
    </row>
    <row r="17" spans="1:12">
      <c r="A17" s="138"/>
      <c r="B17" s="135" t="s">
        <v>7</v>
      </c>
      <c r="C17" s="15" t="s">
        <v>0</v>
      </c>
      <c r="D17" s="58">
        <v>0</v>
      </c>
      <c r="E17" s="78">
        <v>1674</v>
      </c>
      <c r="F17" s="38">
        <f t="shared" si="5"/>
        <v>-100</v>
      </c>
      <c r="G17" s="69">
        <v>86</v>
      </c>
      <c r="H17" s="57">
        <v>10738</v>
      </c>
      <c r="I17" s="38">
        <f t="shared" si="7"/>
        <v>-99.199105978766994</v>
      </c>
      <c r="J17" s="53">
        <f t="shared" si="9"/>
        <v>0</v>
      </c>
      <c r="K17" s="53">
        <f t="shared" si="11"/>
        <v>15.589495250512201</v>
      </c>
      <c r="L17" s="54">
        <f t="shared" si="10"/>
        <v>-15.589495250512201</v>
      </c>
    </row>
    <row r="18" spans="1:12">
      <c r="A18" s="138"/>
      <c r="B18" s="135"/>
      <c r="C18" s="15" t="s">
        <v>1</v>
      </c>
      <c r="D18" s="59">
        <v>0</v>
      </c>
      <c r="E18" s="79">
        <v>1674</v>
      </c>
      <c r="F18" s="39">
        <f t="shared" si="5"/>
        <v>-100</v>
      </c>
      <c r="G18" s="77">
        <v>86</v>
      </c>
      <c r="H18" s="86">
        <v>10738</v>
      </c>
      <c r="I18" s="39">
        <f t="shared" si="7"/>
        <v>-99.199105978766994</v>
      </c>
      <c r="J18" s="51">
        <f t="shared" si="9"/>
        <v>0</v>
      </c>
      <c r="K18" s="51">
        <f t="shared" si="11"/>
        <v>15.589495250512201</v>
      </c>
      <c r="L18" s="52">
        <f t="shared" si="10"/>
        <v>-15.589495250512201</v>
      </c>
    </row>
    <row r="19" spans="1:12">
      <c r="A19" s="138"/>
      <c r="B19" s="135" t="s">
        <v>17</v>
      </c>
      <c r="C19" s="15" t="s">
        <v>0</v>
      </c>
      <c r="D19" s="58">
        <v>36</v>
      </c>
      <c r="E19" s="78">
        <v>5129</v>
      </c>
      <c r="F19" s="38">
        <f t="shared" si="5"/>
        <v>-99.298108793137061</v>
      </c>
      <c r="G19" s="69">
        <v>237</v>
      </c>
      <c r="H19" s="57">
        <v>27549</v>
      </c>
      <c r="I19" s="38">
        <f t="shared" si="7"/>
        <v>-99.139714690188399</v>
      </c>
      <c r="J19" s="53">
        <f t="shared" si="9"/>
        <v>15.18987341772152</v>
      </c>
      <c r="K19" s="53">
        <f t="shared" si="11"/>
        <v>18.617735670986242</v>
      </c>
      <c r="L19" s="54">
        <f t="shared" si="10"/>
        <v>-3.4278622532647223</v>
      </c>
    </row>
    <row r="20" spans="1:12">
      <c r="A20" s="138"/>
      <c r="B20" s="135"/>
      <c r="C20" s="15" t="s">
        <v>1</v>
      </c>
      <c r="D20" s="59">
        <v>36</v>
      </c>
      <c r="E20" s="79">
        <v>5129</v>
      </c>
      <c r="F20" s="39">
        <f t="shared" si="5"/>
        <v>-99.298108793137061</v>
      </c>
      <c r="G20" s="77">
        <v>237</v>
      </c>
      <c r="H20" s="86">
        <v>27549</v>
      </c>
      <c r="I20" s="39">
        <f t="shared" si="7"/>
        <v>-99.139714690188399</v>
      </c>
      <c r="J20" s="51">
        <f t="shared" si="9"/>
        <v>15.18987341772152</v>
      </c>
      <c r="K20" s="51">
        <f t="shared" si="11"/>
        <v>18.617735670986242</v>
      </c>
      <c r="L20" s="52">
        <f t="shared" si="10"/>
        <v>-3.4278622532647223</v>
      </c>
    </row>
    <row r="21" spans="1:12">
      <c r="A21" s="138"/>
      <c r="B21" s="135" t="s">
        <v>18</v>
      </c>
      <c r="C21" s="15" t="s">
        <v>0</v>
      </c>
      <c r="D21" s="58">
        <v>6</v>
      </c>
      <c r="E21" s="78">
        <v>2663</v>
      </c>
      <c r="F21" s="38">
        <f t="shared" si="5"/>
        <v>-99.774690199023652</v>
      </c>
      <c r="G21" s="69">
        <v>3193</v>
      </c>
      <c r="H21" s="57">
        <v>19443</v>
      </c>
      <c r="I21" s="38">
        <f t="shared" si="7"/>
        <v>-83.577637195905979</v>
      </c>
      <c r="J21" s="53">
        <f t="shared" si="9"/>
        <v>0.18791105543376135</v>
      </c>
      <c r="K21" s="53">
        <f t="shared" si="11"/>
        <v>13.696446021704469</v>
      </c>
      <c r="L21" s="54">
        <f t="shared" si="10"/>
        <v>-13.508534966270707</v>
      </c>
    </row>
    <row r="22" spans="1:12">
      <c r="A22" s="138"/>
      <c r="B22" s="135"/>
      <c r="C22" s="15" t="s">
        <v>1</v>
      </c>
      <c r="D22" s="59">
        <v>6</v>
      </c>
      <c r="E22" s="79">
        <v>2663</v>
      </c>
      <c r="F22" s="39">
        <f t="shared" si="5"/>
        <v>-99.774690199023652</v>
      </c>
      <c r="G22" s="77">
        <v>3193</v>
      </c>
      <c r="H22" s="86">
        <v>19443</v>
      </c>
      <c r="I22" s="39">
        <f t="shared" si="7"/>
        <v>-83.577637195905979</v>
      </c>
      <c r="J22" s="51">
        <f t="shared" si="9"/>
        <v>0.18791105543376135</v>
      </c>
      <c r="K22" s="51">
        <f t="shared" si="11"/>
        <v>13.696446021704469</v>
      </c>
      <c r="L22" s="52">
        <f t="shared" si="10"/>
        <v>-13.508534966270707</v>
      </c>
    </row>
    <row r="23" spans="1:12">
      <c r="A23" s="138"/>
      <c r="B23" s="135" t="s">
        <v>8</v>
      </c>
      <c r="C23" s="15" t="s">
        <v>0</v>
      </c>
      <c r="D23" s="58">
        <v>11</v>
      </c>
      <c r="E23" s="78">
        <v>2813</v>
      </c>
      <c r="F23" s="38">
        <f t="shared" si="5"/>
        <v>-99.60895840739424</v>
      </c>
      <c r="G23" s="69">
        <v>1012</v>
      </c>
      <c r="H23" s="57">
        <v>30232</v>
      </c>
      <c r="I23" s="38">
        <f t="shared" si="7"/>
        <v>-96.652553585604664</v>
      </c>
      <c r="J23" s="53">
        <f t="shared" si="9"/>
        <v>1.0869565217391304</v>
      </c>
      <c r="K23" s="53">
        <f t="shared" si="11"/>
        <v>9.3047102408044449</v>
      </c>
      <c r="L23" s="54">
        <f t="shared" si="10"/>
        <v>-8.217753719065314</v>
      </c>
    </row>
    <row r="24" spans="1:12">
      <c r="A24" s="138"/>
      <c r="B24" s="135"/>
      <c r="C24" s="15" t="s">
        <v>1</v>
      </c>
      <c r="D24" s="59">
        <v>11</v>
      </c>
      <c r="E24" s="79">
        <v>2813</v>
      </c>
      <c r="F24" s="39">
        <f t="shared" si="5"/>
        <v>-99.60895840739424</v>
      </c>
      <c r="G24" s="77">
        <v>1012</v>
      </c>
      <c r="H24" s="86">
        <v>30232</v>
      </c>
      <c r="I24" s="39">
        <f t="shared" si="7"/>
        <v>-96.652553585604664</v>
      </c>
      <c r="J24" s="51">
        <f t="shared" si="9"/>
        <v>1.0869565217391304</v>
      </c>
      <c r="K24" s="51">
        <f t="shared" si="11"/>
        <v>9.3047102408044449</v>
      </c>
      <c r="L24" s="52">
        <f t="shared" si="10"/>
        <v>-8.217753719065314</v>
      </c>
    </row>
    <row r="25" spans="1:12">
      <c r="A25" s="138"/>
      <c r="B25" s="135" t="s">
        <v>9</v>
      </c>
      <c r="C25" s="15" t="s">
        <v>0</v>
      </c>
      <c r="D25" s="58">
        <v>22</v>
      </c>
      <c r="E25" s="78">
        <v>5884</v>
      </c>
      <c r="F25" s="38">
        <f t="shared" si="5"/>
        <v>-99.626104690686617</v>
      </c>
      <c r="G25" s="69">
        <v>628</v>
      </c>
      <c r="H25" s="57">
        <v>38466</v>
      </c>
      <c r="I25" s="38">
        <f t="shared" si="7"/>
        <v>-98.36738938283159</v>
      </c>
      <c r="J25" s="53">
        <f t="shared" si="9"/>
        <v>3.5031847133757963</v>
      </c>
      <c r="K25" s="53">
        <f t="shared" si="11"/>
        <v>15.296625591431395</v>
      </c>
      <c r="L25" s="54">
        <f t="shared" si="10"/>
        <v>-11.793440878055598</v>
      </c>
    </row>
    <row r="26" spans="1:12">
      <c r="A26" s="138"/>
      <c r="B26" s="135"/>
      <c r="C26" s="15" t="s">
        <v>1</v>
      </c>
      <c r="D26" s="59">
        <v>22</v>
      </c>
      <c r="E26" s="79">
        <v>5884</v>
      </c>
      <c r="F26" s="39">
        <f t="shared" si="5"/>
        <v>-99.626104690686617</v>
      </c>
      <c r="G26" s="77">
        <v>628</v>
      </c>
      <c r="H26" s="86">
        <v>38466</v>
      </c>
      <c r="I26" s="39">
        <f t="shared" si="7"/>
        <v>-98.36738938283159</v>
      </c>
      <c r="J26" s="51">
        <f t="shared" si="9"/>
        <v>3.5031847133757963</v>
      </c>
      <c r="K26" s="51">
        <f t="shared" si="11"/>
        <v>15.296625591431395</v>
      </c>
      <c r="L26" s="52">
        <f t="shared" si="10"/>
        <v>-11.793440878055598</v>
      </c>
    </row>
    <row r="27" spans="1:12">
      <c r="A27" s="138"/>
      <c r="B27" s="135" t="s">
        <v>10</v>
      </c>
      <c r="C27" s="15" t="s">
        <v>0</v>
      </c>
      <c r="D27" s="58">
        <v>401</v>
      </c>
      <c r="E27" s="78">
        <v>4268</v>
      </c>
      <c r="F27" s="38">
        <f t="shared" si="5"/>
        <v>-90.604498594189323</v>
      </c>
      <c r="G27" s="68">
        <v>18724</v>
      </c>
      <c r="H27" s="87">
        <v>91835</v>
      </c>
      <c r="I27" s="38">
        <f t="shared" si="7"/>
        <v>-79.611259323787237</v>
      </c>
      <c r="J27" s="53">
        <f t="shared" si="9"/>
        <v>2.1416364024781029</v>
      </c>
      <c r="K27" s="53">
        <f t="shared" si="11"/>
        <v>4.6474655632384172</v>
      </c>
      <c r="L27" s="54">
        <f t="shared" si="10"/>
        <v>-2.5058291607603143</v>
      </c>
    </row>
    <row r="28" spans="1:12">
      <c r="A28" s="139"/>
      <c r="B28" s="136"/>
      <c r="C28" s="14" t="s">
        <v>1</v>
      </c>
      <c r="D28" s="65">
        <v>401</v>
      </c>
      <c r="E28" s="80">
        <v>4268</v>
      </c>
      <c r="F28" s="37">
        <f t="shared" si="5"/>
        <v>-90.604498594189323</v>
      </c>
      <c r="G28" s="90">
        <v>18724</v>
      </c>
      <c r="H28" s="88">
        <v>91835</v>
      </c>
      <c r="I28" s="37">
        <f t="shared" si="7"/>
        <v>-79.611259323787237</v>
      </c>
      <c r="J28" s="49">
        <f>D28/G28*100</f>
        <v>2.1416364024781029</v>
      </c>
      <c r="K28" s="49">
        <f>E28/H28*100</f>
        <v>4.6474655632384172</v>
      </c>
      <c r="L28" s="50">
        <f>J28-K28</f>
        <v>-2.5058291607603143</v>
      </c>
    </row>
    <row r="29" spans="1:12">
      <c r="A29" s="127" t="s">
        <v>19</v>
      </c>
      <c r="B29" s="130" t="s">
        <v>2</v>
      </c>
      <c r="C29" s="16" t="s">
        <v>0</v>
      </c>
      <c r="D29" s="30">
        <f>D31+D33</f>
        <v>1380</v>
      </c>
      <c r="E29" s="84">
        <f>E31+E33</f>
        <v>11290</v>
      </c>
      <c r="F29" s="40">
        <f t="shared" si="5"/>
        <v>-87.77679362267493</v>
      </c>
      <c r="G29" s="73">
        <v>191479</v>
      </c>
      <c r="H29" s="63">
        <v>187853</v>
      </c>
      <c r="I29" s="36">
        <f t="shared" ref="I29:I34" si="12">(G29-H29)/H29*100</f>
        <v>1.9302326819374722</v>
      </c>
      <c r="J29" s="47">
        <f>D29/G29*100</f>
        <v>0.72070566485097576</v>
      </c>
      <c r="K29" s="47">
        <f t="shared" ref="K29" si="13">E29/H29*100</f>
        <v>6.0100184718902554</v>
      </c>
      <c r="L29" s="48">
        <f>J29-K29</f>
        <v>-5.2893128070392796</v>
      </c>
    </row>
    <row r="30" spans="1:12">
      <c r="A30" s="128"/>
      <c r="B30" s="131"/>
      <c r="C30" s="17" t="s">
        <v>1</v>
      </c>
      <c r="D30" s="32">
        <f>D32+D34</f>
        <v>1380</v>
      </c>
      <c r="E30" s="33">
        <f>E32+E34</f>
        <v>11290</v>
      </c>
      <c r="F30" s="41">
        <f t="shared" si="5"/>
        <v>-87.77679362267493</v>
      </c>
      <c r="G30" s="74">
        <v>191479</v>
      </c>
      <c r="H30" s="64">
        <v>187853</v>
      </c>
      <c r="I30" s="37">
        <f t="shared" si="12"/>
        <v>1.9302326819374722</v>
      </c>
      <c r="J30" s="49">
        <f>D30/G30*100</f>
        <v>0.72070566485097576</v>
      </c>
      <c r="K30" s="49">
        <f>E30/H30*100</f>
        <v>6.0100184718902554</v>
      </c>
      <c r="L30" s="50">
        <f>J30-K30</f>
        <v>-5.2893128070392796</v>
      </c>
    </row>
    <row r="31" spans="1:12">
      <c r="A31" s="128"/>
      <c r="B31" s="132" t="s">
        <v>11</v>
      </c>
      <c r="C31" s="18" t="s">
        <v>0</v>
      </c>
      <c r="D31" s="81">
        <v>411</v>
      </c>
      <c r="E31" s="78">
        <v>2836</v>
      </c>
      <c r="F31" s="38">
        <f t="shared" si="5"/>
        <v>-85.507757404795484</v>
      </c>
      <c r="G31" s="89">
        <v>12013</v>
      </c>
      <c r="H31" s="57">
        <v>67255</v>
      </c>
      <c r="I31" s="38">
        <f t="shared" si="12"/>
        <v>-82.138130993978137</v>
      </c>
      <c r="J31" s="47">
        <f>D31/G31*100</f>
        <v>3.4212935986015149</v>
      </c>
      <c r="K31" s="47">
        <f t="shared" ref="K31:K33" si="14">E31/H31*100</f>
        <v>4.2167868559958368</v>
      </c>
      <c r="L31" s="48">
        <f>J31-K31</f>
        <v>-0.79549325739432186</v>
      </c>
    </row>
    <row r="32" spans="1:12">
      <c r="A32" s="128"/>
      <c r="B32" s="133"/>
      <c r="C32" s="18" t="s">
        <v>1</v>
      </c>
      <c r="D32" s="59">
        <v>411</v>
      </c>
      <c r="E32" s="79">
        <v>2836</v>
      </c>
      <c r="F32" s="39">
        <f t="shared" si="5"/>
        <v>-85.507757404795484</v>
      </c>
      <c r="G32" s="77">
        <v>12013</v>
      </c>
      <c r="H32" s="86">
        <v>67255</v>
      </c>
      <c r="I32" s="39">
        <f t="shared" si="12"/>
        <v>-82.138130993978137</v>
      </c>
      <c r="J32" s="51">
        <f t="shared" ref="J32:J33" si="15">D32/G32*100</f>
        <v>3.4212935986015149</v>
      </c>
      <c r="K32" s="51">
        <f t="shared" si="14"/>
        <v>4.2167868559958368</v>
      </c>
      <c r="L32" s="52">
        <f t="shared" ref="L32:L33" si="16">J32-K32</f>
        <v>-0.79549325739432186</v>
      </c>
    </row>
    <row r="33" spans="1:12" ht="17.25" customHeight="1">
      <c r="A33" s="128"/>
      <c r="B33" s="133" t="s">
        <v>10</v>
      </c>
      <c r="C33" s="18" t="s">
        <v>0</v>
      </c>
      <c r="D33" s="58">
        <v>969</v>
      </c>
      <c r="E33" s="78">
        <v>8454</v>
      </c>
      <c r="F33" s="38">
        <f t="shared" si="5"/>
        <v>-88.537970191625277</v>
      </c>
      <c r="G33" s="68">
        <v>13545</v>
      </c>
      <c r="H33" s="87">
        <v>124224</v>
      </c>
      <c r="I33" s="38">
        <f t="shared" si="12"/>
        <v>-89.096309891808346</v>
      </c>
      <c r="J33" s="53">
        <f t="shared" si="15"/>
        <v>7.1539313399778512</v>
      </c>
      <c r="K33" s="53">
        <f t="shared" si="14"/>
        <v>6.8054482225656878</v>
      </c>
      <c r="L33" s="54">
        <f t="shared" si="16"/>
        <v>0.34848311741216342</v>
      </c>
    </row>
    <row r="34" spans="1:12" ht="17.25" thickBot="1">
      <c r="A34" s="129"/>
      <c r="B34" s="134"/>
      <c r="C34" s="19" t="s">
        <v>1</v>
      </c>
      <c r="D34" s="60">
        <v>969</v>
      </c>
      <c r="E34" s="82">
        <v>8454</v>
      </c>
      <c r="F34" s="42">
        <f t="shared" si="5"/>
        <v>-88.537970191625277</v>
      </c>
      <c r="G34" s="70">
        <v>13545</v>
      </c>
      <c r="H34" s="91">
        <v>124224</v>
      </c>
      <c r="I34" s="42">
        <f t="shared" si="12"/>
        <v>-89.096309891808346</v>
      </c>
      <c r="J34" s="55">
        <f>D34/G34*100</f>
        <v>7.1539313399778512</v>
      </c>
      <c r="K34" s="55">
        <f>E34/H34*100</f>
        <v>6.8054482225656878</v>
      </c>
      <c r="L34" s="56">
        <f>J34-K34</f>
        <v>0.34848311741216342</v>
      </c>
    </row>
  </sheetData>
  <mergeCells count="21">
    <mergeCell ref="A29:A34"/>
    <mergeCell ref="B29:B30"/>
    <mergeCell ref="B31:B32"/>
    <mergeCell ref="B33:B34"/>
    <mergeCell ref="B17:B18"/>
    <mergeCell ref="B19:B20"/>
    <mergeCell ref="B21:B22"/>
    <mergeCell ref="B23:B24"/>
    <mergeCell ref="B25:B26"/>
    <mergeCell ref="B27:B28"/>
    <mergeCell ref="A7:A28"/>
    <mergeCell ref="B7:B8"/>
    <mergeCell ref="B9:B10"/>
    <mergeCell ref="B11:B12"/>
    <mergeCell ref="B13:B14"/>
    <mergeCell ref="B15:B16"/>
    <mergeCell ref="J3:L3"/>
    <mergeCell ref="A1:L1"/>
    <mergeCell ref="D3:F3"/>
    <mergeCell ref="G3:I3"/>
    <mergeCell ref="A5:B6"/>
  </mergeCells>
  <phoneticPr fontId="2" type="noConversion"/>
  <pageMargins left="0.39370078740157483" right="0.39370078740157483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>
      <selection activeCell="G33" sqref="G33"/>
    </sheetView>
  </sheetViews>
  <sheetFormatPr defaultColWidth="9" defaultRowHeight="16.5"/>
  <cols>
    <col min="1" max="2" width="9.875" style="3" bestFit="1" customWidth="1"/>
    <col min="3" max="3" width="10" style="3" bestFit="1" customWidth="1"/>
    <col min="4" max="9" width="10.625" style="3" customWidth="1"/>
    <col min="10" max="16384" width="9" style="3"/>
  </cols>
  <sheetData>
    <row r="1" spans="1:15" ht="26.25">
      <c r="A1" s="119" t="s">
        <v>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5" ht="6.95" customHeight="1" thickBot="1">
      <c r="A2" s="4"/>
      <c r="B2" s="4"/>
      <c r="C2" s="4"/>
      <c r="D2" s="4"/>
      <c r="E2" s="2"/>
      <c r="F2" s="2"/>
      <c r="G2" s="2"/>
      <c r="H2" s="2"/>
      <c r="I2" s="2"/>
    </row>
    <row r="3" spans="1:15">
      <c r="A3" s="5"/>
      <c r="B3" s="6"/>
      <c r="C3" s="7"/>
      <c r="D3" s="120" t="s">
        <v>22</v>
      </c>
      <c r="E3" s="117"/>
      <c r="F3" s="121"/>
      <c r="G3" s="122" t="s">
        <v>23</v>
      </c>
      <c r="H3" s="117"/>
      <c r="I3" s="121"/>
      <c r="J3" s="117" t="s">
        <v>25</v>
      </c>
      <c r="K3" s="117"/>
      <c r="L3" s="118"/>
    </row>
    <row r="4" spans="1:15">
      <c r="A4" s="8"/>
      <c r="B4" s="9"/>
      <c r="C4" s="10"/>
      <c r="D4" s="22" t="s">
        <v>30</v>
      </c>
      <c r="E4" s="23" t="s">
        <v>27</v>
      </c>
      <c r="F4" s="21" t="s">
        <v>24</v>
      </c>
      <c r="G4" s="24" t="s">
        <v>30</v>
      </c>
      <c r="H4" s="23" t="s">
        <v>31</v>
      </c>
      <c r="I4" s="25" t="s">
        <v>24</v>
      </c>
      <c r="J4" s="23" t="s">
        <v>30</v>
      </c>
      <c r="K4" s="23" t="s">
        <v>32</v>
      </c>
      <c r="L4" s="20" t="s">
        <v>26</v>
      </c>
    </row>
    <row r="5" spans="1:15">
      <c r="A5" s="123" t="s">
        <v>15</v>
      </c>
      <c r="B5" s="124"/>
      <c r="C5" s="11" t="s">
        <v>0</v>
      </c>
      <c r="D5" s="26">
        <f>D7+D29</f>
        <v>3056</v>
      </c>
      <c r="E5" s="27">
        <f>E7+E29</f>
        <v>29229</v>
      </c>
      <c r="F5" s="34">
        <f t="shared" ref="F5:F6" si="0">(D5-E5)/E5*100</f>
        <v>-89.544630332888573</v>
      </c>
      <c r="G5" s="75">
        <f>G7+G29</f>
        <v>65582</v>
      </c>
      <c r="H5" s="61">
        <f>H7+H29</f>
        <v>685212</v>
      </c>
      <c r="I5" s="34">
        <f>(G5-H5)/H5*100</f>
        <v>-90.428947537404483</v>
      </c>
      <c r="J5" s="43">
        <f t="shared" ref="J5:K20" si="1">D5/G5*100</f>
        <v>4.6598151931932543</v>
      </c>
      <c r="K5" s="43">
        <f t="shared" si="1"/>
        <v>4.2656871158123328</v>
      </c>
      <c r="L5" s="44">
        <f t="shared" ref="L5:L27" si="2">J5-K5</f>
        <v>0.39412807738092148</v>
      </c>
    </row>
    <row r="6" spans="1:15">
      <c r="A6" s="125"/>
      <c r="B6" s="126"/>
      <c r="C6" s="12" t="s">
        <v>1</v>
      </c>
      <c r="D6" s="28">
        <f>D8+D30</f>
        <v>5400</v>
      </c>
      <c r="E6" s="29">
        <f>E8+E30</f>
        <v>174837</v>
      </c>
      <c r="F6" s="35">
        <f t="shared" si="0"/>
        <v>-96.911408912301169</v>
      </c>
      <c r="G6" s="76">
        <f>G8+G30</f>
        <v>123979</v>
      </c>
      <c r="H6" s="62">
        <f>H8+H30</f>
        <v>1957920</v>
      </c>
      <c r="I6" s="35">
        <f>(G6-H6)/H6*100</f>
        <v>-93.667820952847919</v>
      </c>
      <c r="J6" s="45">
        <f t="shared" si="1"/>
        <v>4.355576347607256</v>
      </c>
      <c r="K6" s="45">
        <f>E6/H6*100</f>
        <v>8.9297315518509439</v>
      </c>
      <c r="L6" s="46">
        <f t="shared" si="2"/>
        <v>-4.5741552042436879</v>
      </c>
      <c r="O6" s="83"/>
    </row>
    <row r="7" spans="1:15">
      <c r="A7" s="137" t="s">
        <v>16</v>
      </c>
      <c r="B7" s="130" t="s">
        <v>2</v>
      </c>
      <c r="C7" s="13" t="s">
        <v>0</v>
      </c>
      <c r="D7" s="30">
        <f>D9+D11+D13+D15+D17+D19+D21+D23+D25+D27</f>
        <v>1144</v>
      </c>
      <c r="E7" s="31">
        <f>E9+E11+E13+E15+E17+E19+E21+E23+E25+E27</f>
        <v>24039</v>
      </c>
      <c r="F7" s="36">
        <f>(D7-E7)/E7*100</f>
        <v>-95.241066600108155</v>
      </c>
      <c r="G7" s="71">
        <f>G9+G11+G13+G15+G17+G19+G21+G23+G25+G27</f>
        <v>38709</v>
      </c>
      <c r="H7" s="66">
        <f>H9+H11+H13+H15+H17+H19+H21+H23+H25+H27</f>
        <v>552449</v>
      </c>
      <c r="I7" s="36">
        <f>(G7-H7)/H7*100</f>
        <v>-92.993199372249748</v>
      </c>
      <c r="J7" s="47">
        <f t="shared" si="1"/>
        <v>2.9553850525717533</v>
      </c>
      <c r="K7" s="47">
        <f t="shared" si="1"/>
        <v>4.3513518894956817</v>
      </c>
      <c r="L7" s="48">
        <f t="shared" si="2"/>
        <v>-1.3959668369239284</v>
      </c>
    </row>
    <row r="8" spans="1:15">
      <c r="A8" s="138"/>
      <c r="B8" s="131"/>
      <c r="C8" s="14" t="s">
        <v>1</v>
      </c>
      <c r="D8" s="32">
        <f>D10+D12+D14+D16+D18+D20+D22+D24+D26+D28</f>
        <v>2108</v>
      </c>
      <c r="E8" s="33">
        <f>E10+E12+E14+E16+E18+E20+E22+E24+E26+E28</f>
        <v>158357</v>
      </c>
      <c r="F8" s="37">
        <f>(D8-E8)/E8*100</f>
        <v>-98.668830553748805</v>
      </c>
      <c r="G8" s="72">
        <f>G10+G12+G14+G16+G18+G20+G22+G24+G26+G28</f>
        <v>71548</v>
      </c>
      <c r="H8" s="67">
        <f>H10+H12+H14+H16+H18+H20+H22+H24+H26+H28</f>
        <v>1633678</v>
      </c>
      <c r="I8" s="37">
        <f>(G8-H8)/H8*100</f>
        <v>-95.620434381805964</v>
      </c>
      <c r="J8" s="49">
        <f t="shared" si="1"/>
        <v>2.9462738301559792</v>
      </c>
      <c r="K8" s="49">
        <f>E8/H8*100</f>
        <v>9.6932810504885296</v>
      </c>
      <c r="L8" s="50">
        <f t="shared" si="2"/>
        <v>-6.7470072203325504</v>
      </c>
    </row>
    <row r="9" spans="1:15">
      <c r="A9" s="138"/>
      <c r="B9" s="140" t="s">
        <v>3</v>
      </c>
      <c r="C9" s="15" t="s">
        <v>0</v>
      </c>
      <c r="D9" s="81">
        <v>51</v>
      </c>
      <c r="E9" s="85">
        <v>2438</v>
      </c>
      <c r="F9" s="38">
        <f t="shared" ref="F9:F34" si="3">(D9-E9)/E9*100</f>
        <v>-97.908121410992621</v>
      </c>
      <c r="G9" s="89">
        <v>1719</v>
      </c>
      <c r="H9" s="93" t="s">
        <v>34</v>
      </c>
      <c r="I9" s="38">
        <f>(G9-H9)/H9*100</f>
        <v>-99.186075691646266</v>
      </c>
      <c r="J9" s="47">
        <f t="shared" si="1"/>
        <v>2.9668411867364748</v>
      </c>
      <c r="K9" s="47">
        <f t="shared" si="1"/>
        <v>1.1543615263329845</v>
      </c>
      <c r="L9" s="48">
        <f t="shared" si="2"/>
        <v>1.8124796604034903</v>
      </c>
    </row>
    <row r="10" spans="1:15">
      <c r="A10" s="138"/>
      <c r="B10" s="135"/>
      <c r="C10" s="15" t="s">
        <v>1</v>
      </c>
      <c r="D10" s="59">
        <v>79</v>
      </c>
      <c r="E10" s="79">
        <v>7054</v>
      </c>
      <c r="F10" s="39">
        <f t="shared" si="3"/>
        <v>-98.880068046498437</v>
      </c>
      <c r="G10" s="77">
        <v>3018</v>
      </c>
      <c r="H10" s="94">
        <v>415168</v>
      </c>
      <c r="I10" s="39">
        <f t="shared" ref="I10:I34" si="4">(G10-H10)/H10*100</f>
        <v>-99.273065361492215</v>
      </c>
      <c r="J10" s="51">
        <f t="shared" si="1"/>
        <v>2.617627567925779</v>
      </c>
      <c r="K10" s="51">
        <f>E10/H10*100</f>
        <v>1.6990712193618005</v>
      </c>
      <c r="L10" s="52">
        <f t="shared" si="2"/>
        <v>0.9185563485639785</v>
      </c>
    </row>
    <row r="11" spans="1:15">
      <c r="A11" s="138"/>
      <c r="B11" s="135" t="s">
        <v>4</v>
      </c>
      <c r="C11" s="15" t="s">
        <v>0</v>
      </c>
      <c r="D11" s="58">
        <v>440</v>
      </c>
      <c r="E11" s="78">
        <v>3919</v>
      </c>
      <c r="F11" s="38">
        <f t="shared" si="3"/>
        <v>-88.772646083184483</v>
      </c>
      <c r="G11" s="69">
        <v>11982</v>
      </c>
      <c r="H11" s="93" t="s">
        <v>35</v>
      </c>
      <c r="I11" s="38">
        <f t="shared" si="4"/>
        <v>-88.488365390158137</v>
      </c>
      <c r="J11" s="53">
        <f t="shared" si="1"/>
        <v>3.6721749290602568</v>
      </c>
      <c r="K11" s="53">
        <f t="shared" si="1"/>
        <v>3.7651557366024249</v>
      </c>
      <c r="L11" s="54">
        <f t="shared" si="2"/>
        <v>-9.2980807542168087E-2</v>
      </c>
    </row>
    <row r="12" spans="1:15">
      <c r="A12" s="138"/>
      <c r="B12" s="135"/>
      <c r="C12" s="15" t="s">
        <v>1</v>
      </c>
      <c r="D12" s="59">
        <v>858</v>
      </c>
      <c r="E12" s="79">
        <v>98247</v>
      </c>
      <c r="F12" s="39">
        <f t="shared" si="3"/>
        <v>-99.126690891324927</v>
      </c>
      <c r="G12" s="77">
        <v>19328</v>
      </c>
      <c r="H12" s="94">
        <v>585767</v>
      </c>
      <c r="I12" s="39">
        <f t="shared" si="4"/>
        <v>-96.700394525468312</v>
      </c>
      <c r="J12" s="51">
        <f t="shared" si="1"/>
        <v>4.4391556291390728</v>
      </c>
      <c r="K12" s="51">
        <f t="shared" si="1"/>
        <v>16.772368535612284</v>
      </c>
      <c r="L12" s="52">
        <f t="shared" si="2"/>
        <v>-12.333212906473211</v>
      </c>
    </row>
    <row r="13" spans="1:15">
      <c r="A13" s="138"/>
      <c r="B13" s="135" t="s">
        <v>5</v>
      </c>
      <c r="C13" s="15" t="s">
        <v>0</v>
      </c>
      <c r="D13" s="58">
        <v>17</v>
      </c>
      <c r="E13" s="78">
        <v>3066</v>
      </c>
      <c r="F13" s="38">
        <f t="shared" si="3"/>
        <v>-99.445531637312456</v>
      </c>
      <c r="G13" s="69">
        <v>129</v>
      </c>
      <c r="H13" s="93" t="s">
        <v>36</v>
      </c>
      <c r="I13" s="38">
        <f t="shared" si="4"/>
        <v>-99.384718115043398</v>
      </c>
      <c r="J13" s="53">
        <f t="shared" si="1"/>
        <v>13.178294573643413</v>
      </c>
      <c r="K13" s="53">
        <f t="shared" si="1"/>
        <v>14.623676428503291</v>
      </c>
      <c r="L13" s="54">
        <f t="shared" si="2"/>
        <v>-1.4453818548598782</v>
      </c>
    </row>
    <row r="14" spans="1:15">
      <c r="A14" s="138"/>
      <c r="B14" s="135"/>
      <c r="C14" s="15" t="s">
        <v>1</v>
      </c>
      <c r="D14" s="59">
        <v>35</v>
      </c>
      <c r="E14" s="79">
        <v>9699</v>
      </c>
      <c r="F14" s="39">
        <f t="shared" si="3"/>
        <v>-99.63913805546963</v>
      </c>
      <c r="G14" s="77">
        <v>190</v>
      </c>
      <c r="H14" s="94">
        <v>87928</v>
      </c>
      <c r="I14" s="39">
        <f t="shared" si="4"/>
        <v>-99.783914111545812</v>
      </c>
      <c r="J14" s="51">
        <f t="shared" si="1"/>
        <v>18.421052631578945</v>
      </c>
      <c r="K14" s="51">
        <f t="shared" si="1"/>
        <v>11.030615958511509</v>
      </c>
      <c r="L14" s="52">
        <f t="shared" si="2"/>
        <v>7.3904366730674358</v>
      </c>
    </row>
    <row r="15" spans="1:15">
      <c r="A15" s="138"/>
      <c r="B15" s="135" t="s">
        <v>6</v>
      </c>
      <c r="C15" s="15" t="s">
        <v>0</v>
      </c>
      <c r="D15" s="58">
        <v>28</v>
      </c>
      <c r="E15" s="78">
        <v>3351</v>
      </c>
      <c r="F15" s="38">
        <f t="shared" si="3"/>
        <v>-99.164428528797373</v>
      </c>
      <c r="G15" s="69">
        <v>444</v>
      </c>
      <c r="H15" s="93" t="s">
        <v>37</v>
      </c>
      <c r="I15" s="38">
        <f t="shared" si="4"/>
        <v>-99.162927491421897</v>
      </c>
      <c r="J15" s="53">
        <f t="shared" si="1"/>
        <v>6.3063063063063058</v>
      </c>
      <c r="K15" s="53">
        <f t="shared" si="1"/>
        <v>6.3176350816334228</v>
      </c>
      <c r="L15" s="54">
        <f t="shared" si="2"/>
        <v>-1.1328775327116958E-2</v>
      </c>
      <c r="O15" s="83"/>
    </row>
    <row r="16" spans="1:15">
      <c r="A16" s="138"/>
      <c r="B16" s="135"/>
      <c r="C16" s="15" t="s">
        <v>1</v>
      </c>
      <c r="D16" s="59">
        <v>52</v>
      </c>
      <c r="E16" s="79">
        <v>9661</v>
      </c>
      <c r="F16" s="39">
        <f t="shared" si="3"/>
        <v>-99.461753441672712</v>
      </c>
      <c r="G16" s="77">
        <v>697</v>
      </c>
      <c r="H16" s="94">
        <v>163396</v>
      </c>
      <c r="I16" s="39">
        <f t="shared" si="4"/>
        <v>-99.573428970109418</v>
      </c>
      <c r="J16" s="51">
        <f t="shared" si="1"/>
        <v>7.4605451936872305</v>
      </c>
      <c r="K16" s="51">
        <f t="shared" si="1"/>
        <v>5.9126294401331734</v>
      </c>
      <c r="L16" s="52">
        <f t="shared" si="2"/>
        <v>1.5479157535540571</v>
      </c>
    </row>
    <row r="17" spans="1:12">
      <c r="A17" s="138"/>
      <c r="B17" s="135" t="s">
        <v>7</v>
      </c>
      <c r="C17" s="15" t="s">
        <v>0</v>
      </c>
      <c r="D17" s="58">
        <v>0</v>
      </c>
      <c r="E17" s="78">
        <v>387</v>
      </c>
      <c r="F17" s="38">
        <f t="shared" si="3"/>
        <v>-100</v>
      </c>
      <c r="G17" s="69">
        <v>92</v>
      </c>
      <c r="H17" s="93" t="s">
        <v>38</v>
      </c>
      <c r="I17" s="38">
        <f t="shared" si="4"/>
        <v>-98.443052970045699</v>
      </c>
      <c r="J17" s="53">
        <f t="shared" si="1"/>
        <v>0</v>
      </c>
      <c r="K17" s="53">
        <f t="shared" si="1"/>
        <v>6.5493315281773556</v>
      </c>
      <c r="L17" s="54">
        <f t="shared" si="2"/>
        <v>-6.5493315281773556</v>
      </c>
    </row>
    <row r="18" spans="1:12">
      <c r="A18" s="138"/>
      <c r="B18" s="135"/>
      <c r="C18" s="15" t="s">
        <v>1</v>
      </c>
      <c r="D18" s="59">
        <v>0</v>
      </c>
      <c r="E18" s="79">
        <v>2061</v>
      </c>
      <c r="F18" s="39">
        <f t="shared" si="3"/>
        <v>-100</v>
      </c>
      <c r="G18" s="77">
        <v>178</v>
      </c>
      <c r="H18" s="94">
        <v>16647</v>
      </c>
      <c r="I18" s="39">
        <f t="shared" si="4"/>
        <v>-98.930738271159967</v>
      </c>
      <c r="J18" s="51">
        <f t="shared" si="1"/>
        <v>0</v>
      </c>
      <c r="K18" s="51">
        <f t="shared" si="1"/>
        <v>12.380609118760137</v>
      </c>
      <c r="L18" s="52">
        <f t="shared" si="2"/>
        <v>-12.380609118760137</v>
      </c>
    </row>
    <row r="19" spans="1:12">
      <c r="A19" s="138"/>
      <c r="B19" s="135" t="s">
        <v>17</v>
      </c>
      <c r="C19" s="15" t="s">
        <v>0</v>
      </c>
      <c r="D19" s="58">
        <v>58</v>
      </c>
      <c r="E19" s="78">
        <v>3407</v>
      </c>
      <c r="F19" s="38">
        <f t="shared" si="3"/>
        <v>-98.29762254182566</v>
      </c>
      <c r="G19" s="69">
        <v>394</v>
      </c>
      <c r="H19" s="93" t="s">
        <v>39</v>
      </c>
      <c r="I19" s="38">
        <f t="shared" si="4"/>
        <v>-97.874979774553694</v>
      </c>
      <c r="J19" s="53">
        <f t="shared" si="1"/>
        <v>14.720812182741117</v>
      </c>
      <c r="K19" s="53">
        <f t="shared" si="1"/>
        <v>18.375492152526832</v>
      </c>
      <c r="L19" s="54">
        <f t="shared" si="2"/>
        <v>-3.6546799697857146</v>
      </c>
    </row>
    <row r="20" spans="1:12">
      <c r="A20" s="138"/>
      <c r="B20" s="135"/>
      <c r="C20" s="15" t="s">
        <v>1</v>
      </c>
      <c r="D20" s="59">
        <v>94</v>
      </c>
      <c r="E20" s="79">
        <v>8536</v>
      </c>
      <c r="F20" s="39">
        <f t="shared" si="3"/>
        <v>-98.898781630740402</v>
      </c>
      <c r="G20" s="77">
        <v>631</v>
      </c>
      <c r="H20" s="94">
        <v>46090</v>
      </c>
      <c r="I20" s="39">
        <f t="shared" si="4"/>
        <v>-98.630939466261651</v>
      </c>
      <c r="J20" s="51">
        <f t="shared" si="1"/>
        <v>14.896988906497624</v>
      </c>
      <c r="K20" s="51">
        <f t="shared" si="1"/>
        <v>18.520286396181383</v>
      </c>
      <c r="L20" s="52">
        <f t="shared" si="2"/>
        <v>-3.6232974896837593</v>
      </c>
    </row>
    <row r="21" spans="1:12">
      <c r="A21" s="138"/>
      <c r="B21" s="135" t="s">
        <v>18</v>
      </c>
      <c r="C21" s="15" t="s">
        <v>0</v>
      </c>
      <c r="D21" s="58">
        <v>43</v>
      </c>
      <c r="E21" s="78">
        <v>931</v>
      </c>
      <c r="F21" s="38">
        <f t="shared" si="3"/>
        <v>-95.381310418904405</v>
      </c>
      <c r="G21" s="69">
        <v>3543</v>
      </c>
      <c r="H21" s="93" t="s">
        <v>40</v>
      </c>
      <c r="I21" s="38">
        <f t="shared" si="4"/>
        <v>-77.575949367088597</v>
      </c>
      <c r="J21" s="53">
        <f t="shared" ref="J21:K27" si="5">D21/G21*100</f>
        <v>1.213660739486311</v>
      </c>
      <c r="K21" s="53">
        <f t="shared" si="5"/>
        <v>5.8924050632911396</v>
      </c>
      <c r="L21" s="54">
        <f t="shared" si="2"/>
        <v>-4.6787443238048283</v>
      </c>
    </row>
    <row r="22" spans="1:12">
      <c r="A22" s="138"/>
      <c r="B22" s="135"/>
      <c r="C22" s="15" t="s">
        <v>1</v>
      </c>
      <c r="D22" s="59">
        <v>49</v>
      </c>
      <c r="E22" s="79">
        <v>3594</v>
      </c>
      <c r="F22" s="39">
        <f t="shared" si="3"/>
        <v>-98.636616583194211</v>
      </c>
      <c r="G22" s="77">
        <v>6736</v>
      </c>
      <c r="H22" s="94">
        <v>35243</v>
      </c>
      <c r="I22" s="39">
        <f t="shared" si="4"/>
        <v>-80.886984649433941</v>
      </c>
      <c r="J22" s="51">
        <f t="shared" si="5"/>
        <v>0.7274346793349169</v>
      </c>
      <c r="K22" s="51">
        <f t="shared" si="5"/>
        <v>10.197769769883381</v>
      </c>
      <c r="L22" s="52">
        <f t="shared" si="2"/>
        <v>-9.4703350905484633</v>
      </c>
    </row>
    <row r="23" spans="1:12">
      <c r="A23" s="138"/>
      <c r="B23" s="135" t="s">
        <v>8</v>
      </c>
      <c r="C23" s="15" t="s">
        <v>0</v>
      </c>
      <c r="D23" s="58">
        <v>21</v>
      </c>
      <c r="E23" s="78">
        <v>701</v>
      </c>
      <c r="F23" s="38">
        <f t="shared" si="3"/>
        <v>-97.004279600570612</v>
      </c>
      <c r="G23" s="69">
        <v>1702</v>
      </c>
      <c r="H23" s="93" t="s">
        <v>41</v>
      </c>
      <c r="I23" s="38">
        <f t="shared" si="4"/>
        <v>-94.385247253653546</v>
      </c>
      <c r="J23" s="53">
        <f t="shared" si="5"/>
        <v>1.2338425381903642</v>
      </c>
      <c r="K23" s="53">
        <f t="shared" si="5"/>
        <v>2.3125391746115529</v>
      </c>
      <c r="L23" s="54">
        <f t="shared" si="2"/>
        <v>-1.0786966364211887</v>
      </c>
    </row>
    <row r="24" spans="1:12">
      <c r="A24" s="138"/>
      <c r="B24" s="135"/>
      <c r="C24" s="15" t="s">
        <v>1</v>
      </c>
      <c r="D24" s="59">
        <v>32</v>
      </c>
      <c r="E24" s="79">
        <v>3514</v>
      </c>
      <c r="F24" s="39">
        <f t="shared" si="3"/>
        <v>-99.089356858281164</v>
      </c>
      <c r="G24" s="77">
        <v>2714</v>
      </c>
      <c r="H24" s="94">
        <v>60545</v>
      </c>
      <c r="I24" s="39">
        <f t="shared" si="4"/>
        <v>-95.517383764142366</v>
      </c>
      <c r="J24" s="51">
        <f t="shared" si="5"/>
        <v>1.1790714812085483</v>
      </c>
      <c r="K24" s="51">
        <f t="shared" si="5"/>
        <v>5.8039474770831614</v>
      </c>
      <c r="L24" s="52">
        <f t="shared" si="2"/>
        <v>-4.6248759958746133</v>
      </c>
    </row>
    <row r="25" spans="1:12">
      <c r="A25" s="138"/>
      <c r="B25" s="135" t="s">
        <v>9</v>
      </c>
      <c r="C25" s="15" t="s">
        <v>0</v>
      </c>
      <c r="D25" s="58">
        <v>17</v>
      </c>
      <c r="E25" s="78">
        <v>4285</v>
      </c>
      <c r="F25" s="38">
        <f t="shared" si="3"/>
        <v>-99.603267211201867</v>
      </c>
      <c r="G25" s="69">
        <v>405</v>
      </c>
      <c r="H25" s="93" t="s">
        <v>42</v>
      </c>
      <c r="I25" s="38">
        <f t="shared" si="4"/>
        <v>-98.725493281304082</v>
      </c>
      <c r="J25" s="53">
        <f t="shared" si="5"/>
        <v>4.1975308641975309</v>
      </c>
      <c r="K25" s="53">
        <f t="shared" si="5"/>
        <v>13.484595776819713</v>
      </c>
      <c r="L25" s="54">
        <f t="shared" si="2"/>
        <v>-9.2870649126221814</v>
      </c>
    </row>
    <row r="26" spans="1:12">
      <c r="A26" s="138"/>
      <c r="B26" s="135"/>
      <c r="C26" s="15" t="s">
        <v>1</v>
      </c>
      <c r="D26" s="59">
        <v>39</v>
      </c>
      <c r="E26" s="79">
        <v>10169</v>
      </c>
      <c r="F26" s="39">
        <f t="shared" si="3"/>
        <v>-99.616481463270716</v>
      </c>
      <c r="G26" s="77">
        <v>1033</v>
      </c>
      <c r="H26" s="92">
        <v>70243</v>
      </c>
      <c r="I26" s="39">
        <f t="shared" si="4"/>
        <v>-98.529390828979402</v>
      </c>
      <c r="J26" s="51">
        <f t="shared" si="5"/>
        <v>3.77541142303969</v>
      </c>
      <c r="K26" s="51">
        <f t="shared" si="5"/>
        <v>14.476887376678102</v>
      </c>
      <c r="L26" s="52">
        <f t="shared" si="2"/>
        <v>-10.701475953638411</v>
      </c>
    </row>
    <row r="27" spans="1:12">
      <c r="A27" s="138"/>
      <c r="B27" s="135" t="s">
        <v>10</v>
      </c>
      <c r="C27" s="15" t="s">
        <v>0</v>
      </c>
      <c r="D27" s="58">
        <v>469</v>
      </c>
      <c r="E27" s="78">
        <v>1554</v>
      </c>
      <c r="F27" s="38">
        <f t="shared" si="3"/>
        <v>-69.819819819819813</v>
      </c>
      <c r="G27" s="68">
        <v>18299</v>
      </c>
      <c r="H27" s="87">
        <v>60816</v>
      </c>
      <c r="I27" s="38">
        <f t="shared" si="4"/>
        <v>-69.910878716127328</v>
      </c>
      <c r="J27" s="53">
        <f t="shared" si="5"/>
        <v>2.562981583693098</v>
      </c>
      <c r="K27" s="53">
        <f t="shared" si="5"/>
        <v>2.5552486187845305</v>
      </c>
      <c r="L27" s="54">
        <f t="shared" si="2"/>
        <v>7.7329649085675634E-3</v>
      </c>
    </row>
    <row r="28" spans="1:12">
      <c r="A28" s="139"/>
      <c r="B28" s="136"/>
      <c r="C28" s="14" t="s">
        <v>1</v>
      </c>
      <c r="D28" s="65">
        <v>870</v>
      </c>
      <c r="E28" s="80">
        <v>5822</v>
      </c>
      <c r="F28" s="37">
        <f t="shared" si="3"/>
        <v>-85.056681552731021</v>
      </c>
      <c r="G28" s="90">
        <v>37023</v>
      </c>
      <c r="H28" s="97">
        <v>152651</v>
      </c>
      <c r="I28" s="37">
        <f t="shared" si="4"/>
        <v>-75.746637755402844</v>
      </c>
      <c r="J28" s="49">
        <f>D28/G28*100</f>
        <v>2.3498906085406368</v>
      </c>
      <c r="K28" s="49">
        <f>E28/H28*100</f>
        <v>3.8139285035800614</v>
      </c>
      <c r="L28" s="50">
        <f>J28-K28</f>
        <v>-1.4640378950394246</v>
      </c>
    </row>
    <row r="29" spans="1:12">
      <c r="A29" s="127" t="s">
        <v>19</v>
      </c>
      <c r="B29" s="130" t="s">
        <v>2</v>
      </c>
      <c r="C29" s="16" t="s">
        <v>0</v>
      </c>
      <c r="D29" s="30">
        <f>D31+D33</f>
        <v>1912</v>
      </c>
      <c r="E29" s="31">
        <f>E31+E33</f>
        <v>5190</v>
      </c>
      <c r="F29" s="40">
        <f t="shared" si="3"/>
        <v>-63.159922928709058</v>
      </c>
      <c r="G29" s="73">
        <v>26873</v>
      </c>
      <c r="H29" s="95">
        <v>132763</v>
      </c>
      <c r="I29" s="36">
        <f t="shared" si="4"/>
        <v>-79.758667701091426</v>
      </c>
      <c r="J29" s="47">
        <f>D29/G29*100</f>
        <v>7.1149480891601238</v>
      </c>
      <c r="K29" s="47">
        <f t="shared" ref="K29" si="6">E29/H29*100</f>
        <v>3.9092216958038009</v>
      </c>
      <c r="L29" s="48">
        <f>J29-K29</f>
        <v>3.2057263933563229</v>
      </c>
    </row>
    <row r="30" spans="1:12">
      <c r="A30" s="128"/>
      <c r="B30" s="131"/>
      <c r="C30" s="17" t="s">
        <v>1</v>
      </c>
      <c r="D30" s="32">
        <f>D32+D34</f>
        <v>3292</v>
      </c>
      <c r="E30" s="33">
        <f>E32+E34</f>
        <v>16480</v>
      </c>
      <c r="F30" s="41">
        <f t="shared" si="3"/>
        <v>-80.024271844660205</v>
      </c>
      <c r="G30" s="74">
        <v>52431</v>
      </c>
      <c r="H30" s="96">
        <v>324242</v>
      </c>
      <c r="I30" s="37">
        <f t="shared" si="4"/>
        <v>-83.829670431344496</v>
      </c>
      <c r="J30" s="49">
        <f>D30/G30*100</f>
        <v>6.2787282332970955</v>
      </c>
      <c r="K30" s="49">
        <f>E30/H30*100</f>
        <v>5.0826234725914601</v>
      </c>
      <c r="L30" s="50">
        <f>J30-K30</f>
        <v>1.1961047607056354</v>
      </c>
    </row>
    <row r="31" spans="1:12">
      <c r="A31" s="128"/>
      <c r="B31" s="132" t="s">
        <v>11</v>
      </c>
      <c r="C31" s="18" t="s">
        <v>0</v>
      </c>
      <c r="D31" s="81">
        <v>564</v>
      </c>
      <c r="E31" s="85">
        <v>1292</v>
      </c>
      <c r="F31" s="38">
        <f t="shared" si="3"/>
        <v>-56.346749226006189</v>
      </c>
      <c r="G31" s="89">
        <v>11212</v>
      </c>
      <c r="H31" s="98" t="s">
        <v>43</v>
      </c>
      <c r="I31" s="38">
        <f t="shared" si="4"/>
        <v>-73.580904356841586</v>
      </c>
      <c r="J31" s="47">
        <f>D31/G31*100</f>
        <v>5.0303246521584013</v>
      </c>
      <c r="K31" s="47">
        <f t="shared" ref="K31:K33" si="7">E31/H31*100</f>
        <v>3.0443695657296357</v>
      </c>
      <c r="L31" s="48">
        <f>J31-K31</f>
        <v>1.9859550864287656</v>
      </c>
    </row>
    <row r="32" spans="1:12">
      <c r="A32" s="128"/>
      <c r="B32" s="133"/>
      <c r="C32" s="18" t="s">
        <v>1</v>
      </c>
      <c r="D32" s="59">
        <v>975</v>
      </c>
      <c r="E32" s="79">
        <v>4128</v>
      </c>
      <c r="F32" s="39">
        <f t="shared" si="3"/>
        <v>-76.380813953488371</v>
      </c>
      <c r="G32" s="77">
        <v>23225</v>
      </c>
      <c r="H32" s="92">
        <v>109694</v>
      </c>
      <c r="I32" s="39">
        <f t="shared" si="4"/>
        <v>-78.827465494922237</v>
      </c>
      <c r="J32" s="51">
        <f t="shared" ref="J32:J33" si="8">D32/G32*100</f>
        <v>4.1980624327233578</v>
      </c>
      <c r="K32" s="51">
        <f t="shared" si="7"/>
        <v>3.7631957992232943</v>
      </c>
      <c r="L32" s="52">
        <f t="shared" ref="L32:L33" si="9">J32-K32</f>
        <v>0.43486663350006349</v>
      </c>
    </row>
    <row r="33" spans="1:12" ht="17.25" customHeight="1">
      <c r="A33" s="128"/>
      <c r="B33" s="133" t="s">
        <v>10</v>
      </c>
      <c r="C33" s="18" t="s">
        <v>0</v>
      </c>
      <c r="D33" s="58">
        <v>1348</v>
      </c>
      <c r="E33" s="78">
        <v>3898</v>
      </c>
      <c r="F33" s="38">
        <f t="shared" si="3"/>
        <v>-65.418163160595171</v>
      </c>
      <c r="G33" s="68">
        <v>15661</v>
      </c>
      <c r="H33" s="87">
        <v>90324</v>
      </c>
      <c r="I33" s="38">
        <f t="shared" si="4"/>
        <v>-82.661308179442898</v>
      </c>
      <c r="J33" s="53">
        <f t="shared" si="8"/>
        <v>8.6073686226933148</v>
      </c>
      <c r="K33" s="53">
        <f t="shared" si="7"/>
        <v>4.3155750409636422</v>
      </c>
      <c r="L33" s="54">
        <f t="shared" si="9"/>
        <v>4.2917935817296726</v>
      </c>
    </row>
    <row r="34" spans="1:12" ht="17.25" thickBot="1">
      <c r="A34" s="129"/>
      <c r="B34" s="134"/>
      <c r="C34" s="19" t="s">
        <v>1</v>
      </c>
      <c r="D34" s="60">
        <v>2317</v>
      </c>
      <c r="E34" s="82">
        <v>12352</v>
      </c>
      <c r="F34" s="42">
        <f t="shared" si="3"/>
        <v>-81.241904145077726</v>
      </c>
      <c r="G34" s="70">
        <v>29206</v>
      </c>
      <c r="H34" s="91">
        <v>214548</v>
      </c>
      <c r="I34" s="42">
        <f t="shared" si="4"/>
        <v>-86.387195406156209</v>
      </c>
      <c r="J34" s="55">
        <f>D34/G34*100</f>
        <v>7.9333013764295011</v>
      </c>
      <c r="K34" s="55">
        <f>E34/H34*100</f>
        <v>5.7572198295952424</v>
      </c>
      <c r="L34" s="56">
        <f>J34-K34</f>
        <v>2.1760815468342587</v>
      </c>
    </row>
  </sheetData>
  <mergeCells count="21">
    <mergeCell ref="B27:B28"/>
    <mergeCell ref="A29:A34"/>
    <mergeCell ref="B29:B30"/>
    <mergeCell ref="B31:B32"/>
    <mergeCell ref="B33:B34"/>
    <mergeCell ref="B25:B26"/>
    <mergeCell ref="A1:L1"/>
    <mergeCell ref="D3:F3"/>
    <mergeCell ref="G3:I3"/>
    <mergeCell ref="J3:L3"/>
    <mergeCell ref="A5:B6"/>
    <mergeCell ref="A7:A28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</mergeCells>
  <phoneticPr fontId="2" type="noConversion"/>
  <pageMargins left="0.39370078740157483" right="0.39370078740157483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O30" sqref="O30"/>
    </sheetView>
  </sheetViews>
  <sheetFormatPr defaultRowHeight="16.5"/>
  <sheetData>
    <row r="1" spans="1:12" ht="26.2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7.25" thickBot="1">
      <c r="A2" s="4"/>
      <c r="B2" s="4"/>
      <c r="C2" s="4"/>
      <c r="D2" s="4"/>
      <c r="E2" s="2"/>
      <c r="F2" s="2"/>
      <c r="G2" s="2"/>
      <c r="H2" s="2"/>
      <c r="I2" s="2"/>
      <c r="J2" s="3"/>
      <c r="K2" s="3"/>
      <c r="L2" s="3"/>
    </row>
    <row r="3" spans="1:12">
      <c r="A3" s="5"/>
      <c r="B3" s="6"/>
      <c r="C3" s="7"/>
      <c r="D3" s="120" t="s">
        <v>22</v>
      </c>
      <c r="E3" s="117"/>
      <c r="F3" s="121"/>
      <c r="G3" s="122" t="s">
        <v>23</v>
      </c>
      <c r="H3" s="117"/>
      <c r="I3" s="121"/>
      <c r="J3" s="117" t="s">
        <v>25</v>
      </c>
      <c r="K3" s="117"/>
      <c r="L3" s="118"/>
    </row>
    <row r="4" spans="1:12">
      <c r="A4" s="8"/>
      <c r="B4" s="9"/>
      <c r="C4" s="10"/>
      <c r="D4" s="22" t="s">
        <v>30</v>
      </c>
      <c r="E4" s="23" t="s">
        <v>27</v>
      </c>
      <c r="F4" s="21" t="s">
        <v>24</v>
      </c>
      <c r="G4" s="24" t="s">
        <v>30</v>
      </c>
      <c r="H4" s="23" t="s">
        <v>27</v>
      </c>
      <c r="I4" s="25" t="s">
        <v>24</v>
      </c>
      <c r="J4" s="23" t="s">
        <v>30</v>
      </c>
      <c r="K4" s="23" t="s">
        <v>27</v>
      </c>
      <c r="L4" s="20" t="s">
        <v>26</v>
      </c>
    </row>
    <row r="5" spans="1:12">
      <c r="A5" s="123" t="s">
        <v>15</v>
      </c>
      <c r="B5" s="124"/>
      <c r="C5" s="11" t="s">
        <v>0</v>
      </c>
      <c r="D5" s="26">
        <f>D7+D29</f>
        <v>4110</v>
      </c>
      <c r="E5" s="26">
        <f>E7+E29</f>
        <v>3586</v>
      </c>
      <c r="F5" s="34">
        <f t="shared" ref="F5:F6" si="0">(D5-E5)/E5*100</f>
        <v>14.612381483547127</v>
      </c>
      <c r="G5" s="75">
        <f>G7+G29</f>
        <v>53699</v>
      </c>
      <c r="H5" s="75">
        <v>83497</v>
      </c>
      <c r="I5" s="34">
        <f>(G5-H5)/H5*100</f>
        <v>-35.687509730888536</v>
      </c>
      <c r="J5" s="43">
        <f t="shared" ref="J5:K20" si="1">D5/G5*100</f>
        <v>7.6537738132926121</v>
      </c>
      <c r="K5" s="43">
        <f t="shared" si="1"/>
        <v>4.2947650813801701</v>
      </c>
      <c r="L5" s="44">
        <f t="shared" ref="L5:L27" si="2">J5-K5</f>
        <v>3.359008731912442</v>
      </c>
    </row>
    <row r="6" spans="1:12">
      <c r="A6" s="125"/>
      <c r="B6" s="126"/>
      <c r="C6" s="12" t="s">
        <v>1</v>
      </c>
      <c r="D6" s="28">
        <f>D8+D30</f>
        <v>9510</v>
      </c>
      <c r="E6" s="28">
        <f>E8+E30</f>
        <v>178423</v>
      </c>
      <c r="F6" s="35">
        <f t="shared" si="0"/>
        <v>-94.669969678797017</v>
      </c>
      <c r="G6" s="76">
        <f>G8+G30</f>
        <v>141688</v>
      </c>
      <c r="H6" s="76">
        <v>2041417</v>
      </c>
      <c r="I6" s="35">
        <f>(G6-H6)/H6*100</f>
        <v>-93.059330847151756</v>
      </c>
      <c r="J6" s="45">
        <f t="shared" si="1"/>
        <v>6.7119304387104064</v>
      </c>
      <c r="K6" s="45">
        <f>E6/H6*100</f>
        <v>8.7401545103229772</v>
      </c>
      <c r="L6" s="46">
        <f t="shared" si="2"/>
        <v>-2.0282240716125708</v>
      </c>
    </row>
    <row r="7" spans="1:12">
      <c r="A7" s="137" t="s">
        <v>16</v>
      </c>
      <c r="B7" s="130" t="s">
        <v>2</v>
      </c>
      <c r="C7" s="13" t="s">
        <v>0</v>
      </c>
      <c r="D7" s="30">
        <f>D9+D11+D13+D15+D17+D19+D21+D23+D25+D27</f>
        <v>1695</v>
      </c>
      <c r="E7" s="30">
        <f>E9+E11+E13+E15+E17+E19+E21+E23+E25+E27</f>
        <v>2422</v>
      </c>
      <c r="F7" s="36">
        <f>(D7-E7)/E7*100</f>
        <v>-30.016515276630884</v>
      </c>
      <c r="G7" s="71">
        <f>G9+G11+G13+G15+G17+G19+G21+G23+G25+G27</f>
        <v>27590</v>
      </c>
      <c r="H7" s="71">
        <v>52407</v>
      </c>
      <c r="I7" s="36">
        <f>(G7-H7)/H7*100</f>
        <v>-47.35436105863721</v>
      </c>
      <c r="J7" s="47">
        <f t="shared" si="1"/>
        <v>6.1435302645886187</v>
      </c>
      <c r="K7" s="47">
        <f t="shared" si="1"/>
        <v>4.6215200259507316</v>
      </c>
      <c r="L7" s="48">
        <f t="shared" si="2"/>
        <v>1.5220102386378871</v>
      </c>
    </row>
    <row r="8" spans="1:12">
      <c r="A8" s="138"/>
      <c r="B8" s="131"/>
      <c r="C8" s="14" t="s">
        <v>1</v>
      </c>
      <c r="D8" s="32">
        <f>D10+D12+D14+D16+D18+D20+D22+D24+D26+D28</f>
        <v>3803</v>
      </c>
      <c r="E8" s="32">
        <f>E10+E12+E14+E16+E18+E20+E22+E24+E26+E28</f>
        <v>160779</v>
      </c>
      <c r="F8" s="37">
        <f>(D8-E8)/E8*100</f>
        <v>-97.634641339975985</v>
      </c>
      <c r="G8" s="72">
        <f>G10+G12+G14+G16+G18+G20+G22+G24+G26+G28</f>
        <v>63148</v>
      </c>
      <c r="H8" s="72">
        <v>1686085</v>
      </c>
      <c r="I8" s="37">
        <f>(G8-H8)/H8*100</f>
        <v>-96.254755839711521</v>
      </c>
      <c r="J8" s="49">
        <f t="shared" si="1"/>
        <v>6.0223601697599296</v>
      </c>
      <c r="K8" s="49">
        <f>E8/H8*100</f>
        <v>9.5356402553845161</v>
      </c>
      <c r="L8" s="50">
        <f t="shared" si="2"/>
        <v>-3.5132800856245865</v>
      </c>
    </row>
    <row r="9" spans="1:12">
      <c r="A9" s="138"/>
      <c r="B9" s="140" t="s">
        <v>3</v>
      </c>
      <c r="C9" s="15" t="s">
        <v>0</v>
      </c>
      <c r="D9" s="81">
        <v>70</v>
      </c>
      <c r="E9" s="58">
        <v>180</v>
      </c>
      <c r="F9" s="38">
        <f t="shared" ref="F9:F34" si="3">(D9-E9)/E9*100</f>
        <v>-61.111111111111114</v>
      </c>
      <c r="G9" s="89">
        <v>949</v>
      </c>
      <c r="H9" s="69">
        <v>8347</v>
      </c>
      <c r="I9" s="38">
        <f>(G9-H9)/H9*100</f>
        <v>-88.630645740984775</v>
      </c>
      <c r="J9" s="47">
        <f t="shared" si="1"/>
        <v>7.3761854583772397</v>
      </c>
      <c r="K9" s="47">
        <f t="shared" si="1"/>
        <v>2.1564634000239606</v>
      </c>
      <c r="L9" s="48">
        <f t="shared" si="2"/>
        <v>5.2197220583532786</v>
      </c>
    </row>
    <row r="10" spans="1:12">
      <c r="A10" s="138"/>
      <c r="B10" s="135"/>
      <c r="C10" s="15" t="s">
        <v>1</v>
      </c>
      <c r="D10" s="59">
        <v>149</v>
      </c>
      <c r="E10" s="59">
        <v>7234</v>
      </c>
      <c r="F10" s="39">
        <f t="shared" si="3"/>
        <v>-97.940282001658829</v>
      </c>
      <c r="G10" s="77">
        <v>3967</v>
      </c>
      <c r="H10" s="99">
        <v>423515</v>
      </c>
      <c r="I10" s="39">
        <f t="shared" ref="I10:I34" si="4">(G10-H10)/H10*100</f>
        <v>-99.063315348925059</v>
      </c>
      <c r="J10" s="51">
        <f t="shared" si="1"/>
        <v>3.7559868918578272</v>
      </c>
      <c r="K10" s="51">
        <f>E10/H10*100</f>
        <v>1.7080859001452133</v>
      </c>
      <c r="L10" s="52">
        <f t="shared" si="2"/>
        <v>2.0479009917126136</v>
      </c>
    </row>
    <row r="11" spans="1:12">
      <c r="A11" s="138"/>
      <c r="B11" s="135" t="s">
        <v>4</v>
      </c>
      <c r="C11" s="15" t="s">
        <v>0</v>
      </c>
      <c r="D11" s="58">
        <v>783</v>
      </c>
      <c r="E11" s="58">
        <v>471</v>
      </c>
      <c r="F11" s="38">
        <f t="shared" si="3"/>
        <v>66.242038216560502</v>
      </c>
      <c r="G11" s="69">
        <v>18980</v>
      </c>
      <c r="H11" s="69">
        <v>16595</v>
      </c>
      <c r="I11" s="38">
        <f t="shared" si="4"/>
        <v>14.371798734558602</v>
      </c>
      <c r="J11" s="53">
        <f t="shared" si="1"/>
        <v>4.1253951527924135</v>
      </c>
      <c r="K11" s="53">
        <f t="shared" si="1"/>
        <v>2.8382042783971073</v>
      </c>
      <c r="L11" s="54">
        <f t="shared" si="2"/>
        <v>1.2871908743953062</v>
      </c>
    </row>
    <row r="12" spans="1:12">
      <c r="A12" s="138"/>
      <c r="B12" s="135"/>
      <c r="C12" s="15" t="s">
        <v>1</v>
      </c>
      <c r="D12" s="59">
        <v>1641</v>
      </c>
      <c r="E12" s="59">
        <v>98718</v>
      </c>
      <c r="F12" s="39">
        <f t="shared" si="3"/>
        <v>-98.337689175226402</v>
      </c>
      <c r="G12" s="77">
        <v>38308</v>
      </c>
      <c r="H12" s="99">
        <v>602362</v>
      </c>
      <c r="I12" s="39">
        <f t="shared" si="4"/>
        <v>-93.640369080386876</v>
      </c>
      <c r="J12" s="51">
        <f t="shared" si="1"/>
        <v>4.2837005325258426</v>
      </c>
      <c r="K12" s="51">
        <f t="shared" si="1"/>
        <v>16.388484001314822</v>
      </c>
      <c r="L12" s="52">
        <f t="shared" si="2"/>
        <v>-12.10478346878898</v>
      </c>
    </row>
    <row r="13" spans="1:12">
      <c r="A13" s="138"/>
      <c r="B13" s="135" t="s">
        <v>5</v>
      </c>
      <c r="C13" s="15" t="s">
        <v>0</v>
      </c>
      <c r="D13" s="58">
        <v>10</v>
      </c>
      <c r="E13" s="58">
        <v>201</v>
      </c>
      <c r="F13" s="38">
        <f t="shared" si="3"/>
        <v>-95.024875621890544</v>
      </c>
      <c r="G13" s="69">
        <v>89</v>
      </c>
      <c r="H13" s="100">
        <v>262</v>
      </c>
      <c r="I13" s="38">
        <f t="shared" si="4"/>
        <v>-66.030534351145036</v>
      </c>
      <c r="J13" s="53">
        <f t="shared" si="1"/>
        <v>11.235955056179774</v>
      </c>
      <c r="K13" s="53">
        <f t="shared" si="1"/>
        <v>76.717557251908403</v>
      </c>
      <c r="L13" s="54">
        <f t="shared" si="2"/>
        <v>-65.481602195728627</v>
      </c>
    </row>
    <row r="14" spans="1:12">
      <c r="A14" s="138"/>
      <c r="B14" s="135"/>
      <c r="C14" s="15" t="s">
        <v>1</v>
      </c>
      <c r="D14" s="59">
        <v>45</v>
      </c>
      <c r="E14" s="59">
        <v>9900</v>
      </c>
      <c r="F14" s="39">
        <f t="shared" si="3"/>
        <v>-99.545454545454547</v>
      </c>
      <c r="G14" s="77">
        <v>279</v>
      </c>
      <c r="H14" s="99">
        <v>88190</v>
      </c>
      <c r="I14" s="39">
        <f t="shared" si="4"/>
        <v>-99.683637600634995</v>
      </c>
      <c r="J14" s="51">
        <f t="shared" si="1"/>
        <v>16.129032258064516</v>
      </c>
      <c r="K14" s="51">
        <f t="shared" si="1"/>
        <v>11.225762558113164</v>
      </c>
      <c r="L14" s="52">
        <f t="shared" si="2"/>
        <v>4.9032696999513519</v>
      </c>
    </row>
    <row r="15" spans="1:12">
      <c r="A15" s="138"/>
      <c r="B15" s="135" t="s">
        <v>6</v>
      </c>
      <c r="C15" s="15" t="s">
        <v>0</v>
      </c>
      <c r="D15" s="58">
        <v>25</v>
      </c>
      <c r="E15" s="58">
        <v>154</v>
      </c>
      <c r="F15" s="38">
        <f t="shared" si="3"/>
        <v>-83.766233766233768</v>
      </c>
      <c r="G15" s="69">
        <v>326</v>
      </c>
      <c r="H15" s="100">
        <v>585</v>
      </c>
      <c r="I15" s="38">
        <f t="shared" si="4"/>
        <v>-44.273504273504273</v>
      </c>
      <c r="J15" s="53">
        <f t="shared" si="1"/>
        <v>7.6687116564417179</v>
      </c>
      <c r="K15" s="53">
        <f t="shared" si="1"/>
        <v>26.324786324786327</v>
      </c>
      <c r="L15" s="54">
        <f t="shared" si="2"/>
        <v>-18.656074668344608</v>
      </c>
    </row>
    <row r="16" spans="1:12">
      <c r="A16" s="138"/>
      <c r="B16" s="135"/>
      <c r="C16" s="15" t="s">
        <v>1</v>
      </c>
      <c r="D16" s="59">
        <v>77</v>
      </c>
      <c r="E16" s="59">
        <v>9815</v>
      </c>
      <c r="F16" s="39">
        <f t="shared" si="3"/>
        <v>-99.215486500254713</v>
      </c>
      <c r="G16" s="77">
        <v>1023</v>
      </c>
      <c r="H16" s="99">
        <v>163981</v>
      </c>
      <c r="I16" s="39">
        <f t="shared" si="4"/>
        <v>-99.376147236570091</v>
      </c>
      <c r="J16" s="51">
        <f t="shared" si="1"/>
        <v>7.5268817204301079</v>
      </c>
      <c r="K16" s="51">
        <f t="shared" si="1"/>
        <v>5.9854495337874507</v>
      </c>
      <c r="L16" s="52">
        <f t="shared" si="2"/>
        <v>1.5414321866426572</v>
      </c>
    </row>
    <row r="17" spans="1:12">
      <c r="A17" s="138"/>
      <c r="B17" s="135" t="s">
        <v>7</v>
      </c>
      <c r="C17" s="15" t="s">
        <v>0</v>
      </c>
      <c r="D17" s="58">
        <v>0</v>
      </c>
      <c r="E17" s="58">
        <v>192</v>
      </c>
      <c r="F17" s="38">
        <f t="shared" si="3"/>
        <v>-100</v>
      </c>
      <c r="G17" s="69">
        <v>83</v>
      </c>
      <c r="H17" s="100">
        <v>219</v>
      </c>
      <c r="I17" s="38">
        <f t="shared" si="4"/>
        <v>-62.100456621004561</v>
      </c>
      <c r="J17" s="53">
        <f t="shared" si="1"/>
        <v>0</v>
      </c>
      <c r="K17" s="53">
        <f t="shared" si="1"/>
        <v>87.671232876712324</v>
      </c>
      <c r="L17" s="54">
        <f t="shared" si="2"/>
        <v>-87.671232876712324</v>
      </c>
    </row>
    <row r="18" spans="1:12">
      <c r="A18" s="138"/>
      <c r="B18" s="135"/>
      <c r="C18" s="15" t="s">
        <v>1</v>
      </c>
      <c r="D18" s="59">
        <v>0</v>
      </c>
      <c r="E18" s="59">
        <v>2253</v>
      </c>
      <c r="F18" s="39">
        <f t="shared" si="3"/>
        <v>-100</v>
      </c>
      <c r="G18" s="77">
        <v>261</v>
      </c>
      <c r="H18" s="99">
        <v>16866</v>
      </c>
      <c r="I18" s="39">
        <f t="shared" si="4"/>
        <v>-98.45250800426895</v>
      </c>
      <c r="J18" s="51">
        <f t="shared" si="1"/>
        <v>0</v>
      </c>
      <c r="K18" s="51">
        <f t="shared" si="1"/>
        <v>13.358235503379582</v>
      </c>
      <c r="L18" s="52">
        <f t="shared" si="2"/>
        <v>-13.358235503379582</v>
      </c>
    </row>
    <row r="19" spans="1:12">
      <c r="A19" s="138"/>
      <c r="B19" s="135" t="s">
        <v>17</v>
      </c>
      <c r="C19" s="15" t="s">
        <v>0</v>
      </c>
      <c r="D19" s="58">
        <v>76</v>
      </c>
      <c r="E19" s="58">
        <v>349</v>
      </c>
      <c r="F19" s="38">
        <f t="shared" si="3"/>
        <v>-78.223495702005735</v>
      </c>
      <c r="G19" s="69">
        <v>333</v>
      </c>
      <c r="H19" s="100">
        <v>890</v>
      </c>
      <c r="I19" s="38">
        <f t="shared" si="4"/>
        <v>-62.584269662921344</v>
      </c>
      <c r="J19" s="53">
        <f t="shared" si="1"/>
        <v>22.822822822822822</v>
      </c>
      <c r="K19" s="53">
        <f t="shared" si="1"/>
        <v>39.213483146067418</v>
      </c>
      <c r="L19" s="54">
        <f t="shared" si="2"/>
        <v>-16.390660323244596</v>
      </c>
    </row>
    <row r="20" spans="1:12">
      <c r="A20" s="138"/>
      <c r="B20" s="135"/>
      <c r="C20" s="15" t="s">
        <v>1</v>
      </c>
      <c r="D20" s="59">
        <v>170</v>
      </c>
      <c r="E20" s="59">
        <v>8885</v>
      </c>
      <c r="F20" s="39">
        <f t="shared" si="3"/>
        <v>-98.086662915025329</v>
      </c>
      <c r="G20" s="77">
        <v>964</v>
      </c>
      <c r="H20" s="99">
        <v>46980</v>
      </c>
      <c r="I20" s="39">
        <f t="shared" si="4"/>
        <v>-97.948063005534266</v>
      </c>
      <c r="J20" s="51">
        <f t="shared" si="1"/>
        <v>17.634854771784234</v>
      </c>
      <c r="K20" s="51">
        <f t="shared" si="1"/>
        <v>18.912303107705405</v>
      </c>
      <c r="L20" s="52">
        <f t="shared" si="2"/>
        <v>-1.2774483359211715</v>
      </c>
    </row>
    <row r="21" spans="1:12">
      <c r="A21" s="138"/>
      <c r="B21" s="135" t="s">
        <v>18</v>
      </c>
      <c r="C21" s="15" t="s">
        <v>0</v>
      </c>
      <c r="D21" s="58">
        <v>48</v>
      </c>
      <c r="E21" s="58">
        <v>217</v>
      </c>
      <c r="F21" s="38">
        <f t="shared" si="3"/>
        <v>-77.880184331797224</v>
      </c>
      <c r="G21" s="69">
        <v>3593</v>
      </c>
      <c r="H21" s="69">
        <v>3760</v>
      </c>
      <c r="I21" s="38">
        <f t="shared" si="4"/>
        <v>-4.4414893617021276</v>
      </c>
      <c r="J21" s="53">
        <f t="shared" ref="J21:K27" si="5">D21/G21*100</f>
        <v>1.3359309768995269</v>
      </c>
      <c r="K21" s="53">
        <f t="shared" si="5"/>
        <v>5.7712765957446805</v>
      </c>
      <c r="L21" s="54">
        <f t="shared" si="2"/>
        <v>-4.4353456188451537</v>
      </c>
    </row>
    <row r="22" spans="1:12">
      <c r="A22" s="138"/>
      <c r="B22" s="135"/>
      <c r="C22" s="15" t="s">
        <v>1</v>
      </c>
      <c r="D22" s="59">
        <v>97</v>
      </c>
      <c r="E22" s="59">
        <v>3811</v>
      </c>
      <c r="F22" s="39">
        <f t="shared" si="3"/>
        <v>-97.454736289687744</v>
      </c>
      <c r="G22" s="77">
        <v>10329</v>
      </c>
      <c r="H22" s="99">
        <v>39003</v>
      </c>
      <c r="I22" s="39">
        <f t="shared" si="4"/>
        <v>-73.517421736789473</v>
      </c>
      <c r="J22" s="51">
        <f t="shared" si="5"/>
        <v>0.93910349501403811</v>
      </c>
      <c r="K22" s="51">
        <f t="shared" si="5"/>
        <v>9.7710432530830964</v>
      </c>
      <c r="L22" s="52">
        <f t="shared" si="2"/>
        <v>-8.8319397580690584</v>
      </c>
    </row>
    <row r="23" spans="1:12">
      <c r="A23" s="138"/>
      <c r="B23" s="135" t="s">
        <v>8</v>
      </c>
      <c r="C23" s="15" t="s">
        <v>0</v>
      </c>
      <c r="D23" s="58">
        <v>35</v>
      </c>
      <c r="E23" s="58">
        <v>245</v>
      </c>
      <c r="F23" s="38">
        <f t="shared" si="3"/>
        <v>-85.714285714285708</v>
      </c>
      <c r="G23" s="69">
        <v>2144</v>
      </c>
      <c r="H23" s="69">
        <v>4048</v>
      </c>
      <c r="I23" s="38">
        <f t="shared" si="4"/>
        <v>-47.035573122529648</v>
      </c>
      <c r="J23" s="53">
        <f t="shared" si="5"/>
        <v>1.6324626865671641</v>
      </c>
      <c r="K23" s="53">
        <f t="shared" si="5"/>
        <v>6.0523715415019756</v>
      </c>
      <c r="L23" s="54">
        <f t="shared" si="2"/>
        <v>-4.4199088549348113</v>
      </c>
    </row>
    <row r="24" spans="1:12">
      <c r="A24" s="138"/>
      <c r="B24" s="135"/>
      <c r="C24" s="15" t="s">
        <v>1</v>
      </c>
      <c r="D24" s="59">
        <v>67</v>
      </c>
      <c r="E24" s="59">
        <v>3759</v>
      </c>
      <c r="F24" s="39">
        <f t="shared" si="3"/>
        <v>-98.217611066773074</v>
      </c>
      <c r="G24" s="77">
        <v>4858</v>
      </c>
      <c r="H24" s="99">
        <v>64593</v>
      </c>
      <c r="I24" s="39">
        <f t="shared" si="4"/>
        <v>-92.479061198581888</v>
      </c>
      <c r="J24" s="51">
        <f t="shared" si="5"/>
        <v>1.3791683820502265</v>
      </c>
      <c r="K24" s="51">
        <f t="shared" si="5"/>
        <v>5.8195160466304401</v>
      </c>
      <c r="L24" s="52">
        <f t="shared" si="2"/>
        <v>-4.440347664580214</v>
      </c>
    </row>
    <row r="25" spans="1:12">
      <c r="A25" s="138"/>
      <c r="B25" s="135" t="s">
        <v>9</v>
      </c>
      <c r="C25" s="15" t="s">
        <v>0</v>
      </c>
      <c r="D25" s="58">
        <v>40</v>
      </c>
      <c r="E25" s="58">
        <v>169</v>
      </c>
      <c r="F25" s="38">
        <f t="shared" si="3"/>
        <v>-76.331360946745562</v>
      </c>
      <c r="G25" s="69">
        <v>474</v>
      </c>
      <c r="H25" s="69">
        <v>2371</v>
      </c>
      <c r="I25" s="38">
        <f t="shared" si="4"/>
        <v>-80.008435259384228</v>
      </c>
      <c r="J25" s="53">
        <f t="shared" si="5"/>
        <v>8.4388185654008439</v>
      </c>
      <c r="K25" s="53">
        <f t="shared" si="5"/>
        <v>7.1277941796710254</v>
      </c>
      <c r="L25" s="54">
        <f t="shared" si="2"/>
        <v>1.3110243857298185</v>
      </c>
    </row>
    <row r="26" spans="1:12">
      <c r="A26" s="138"/>
      <c r="B26" s="135"/>
      <c r="C26" s="15" t="s">
        <v>1</v>
      </c>
      <c r="D26" s="59">
        <v>79</v>
      </c>
      <c r="E26" s="59">
        <v>10338</v>
      </c>
      <c r="F26" s="39">
        <f t="shared" si="3"/>
        <v>-99.23582898046044</v>
      </c>
      <c r="G26" s="77">
        <v>1507</v>
      </c>
      <c r="H26" s="101">
        <v>72614</v>
      </c>
      <c r="I26" s="39">
        <f t="shared" si="4"/>
        <v>-97.924642630897623</v>
      </c>
      <c r="J26" s="51">
        <f t="shared" si="5"/>
        <v>5.2422030524220311</v>
      </c>
      <c r="K26" s="51">
        <f t="shared" si="5"/>
        <v>14.236924009144241</v>
      </c>
      <c r="L26" s="52">
        <f t="shared" si="2"/>
        <v>-8.9947209567222099</v>
      </c>
    </row>
    <row r="27" spans="1:12">
      <c r="A27" s="138"/>
      <c r="B27" s="135" t="s">
        <v>10</v>
      </c>
      <c r="C27" s="15" t="s">
        <v>0</v>
      </c>
      <c r="D27" s="58">
        <v>608</v>
      </c>
      <c r="E27" s="58">
        <v>244</v>
      </c>
      <c r="F27" s="38">
        <f t="shared" si="3"/>
        <v>149.18032786885246</v>
      </c>
      <c r="G27" s="68">
        <v>619</v>
      </c>
      <c r="H27" s="68">
        <v>15330</v>
      </c>
      <c r="I27" s="38">
        <f t="shared" si="4"/>
        <v>-95.962165688193096</v>
      </c>
      <c r="J27" s="53">
        <f t="shared" si="5"/>
        <v>98.222940226171247</v>
      </c>
      <c r="K27" s="53">
        <f t="shared" si="5"/>
        <v>1.5916503587736466</v>
      </c>
      <c r="L27" s="54">
        <f t="shared" si="2"/>
        <v>96.631289867397598</v>
      </c>
    </row>
    <row r="28" spans="1:12">
      <c r="A28" s="139"/>
      <c r="B28" s="136"/>
      <c r="C28" s="14" t="s">
        <v>1</v>
      </c>
      <c r="D28" s="65">
        <v>1478</v>
      </c>
      <c r="E28" s="65">
        <v>6066</v>
      </c>
      <c r="F28" s="37">
        <f t="shared" si="3"/>
        <v>-75.634685130234089</v>
      </c>
      <c r="G28" s="90">
        <v>1652</v>
      </c>
      <c r="H28" s="102">
        <v>167981</v>
      </c>
      <c r="I28" s="37">
        <f t="shared" si="4"/>
        <v>-99.016555443770429</v>
      </c>
      <c r="J28" s="49">
        <f>D28/G28*100</f>
        <v>89.467312348668287</v>
      </c>
      <c r="K28" s="49">
        <f>E28/H28*100</f>
        <v>3.6111226864943058</v>
      </c>
      <c r="L28" s="50">
        <f>J28-K28</f>
        <v>85.856189662173975</v>
      </c>
    </row>
    <row r="29" spans="1:12">
      <c r="A29" s="127" t="s">
        <v>19</v>
      </c>
      <c r="B29" s="130" t="s">
        <v>2</v>
      </c>
      <c r="C29" s="16" t="s">
        <v>0</v>
      </c>
      <c r="D29" s="30">
        <f>D31+D33</f>
        <v>2415</v>
      </c>
      <c r="E29" s="30">
        <f>E31+E33</f>
        <v>1164</v>
      </c>
      <c r="F29" s="40">
        <f t="shared" si="3"/>
        <v>107.4742268041237</v>
      </c>
      <c r="G29" s="73">
        <v>26109</v>
      </c>
      <c r="H29" s="73">
        <v>31090</v>
      </c>
      <c r="I29" s="36">
        <f t="shared" si="4"/>
        <v>-16.021228690897395</v>
      </c>
      <c r="J29" s="47">
        <f>D29/G29*100</f>
        <v>9.2496840170056291</v>
      </c>
      <c r="K29" s="47">
        <f t="shared" ref="K29" si="6">E29/H29*100</f>
        <v>3.7439691219041489</v>
      </c>
      <c r="L29" s="48">
        <f>J29-K29</f>
        <v>5.5057148951014803</v>
      </c>
    </row>
    <row r="30" spans="1:12">
      <c r="A30" s="128"/>
      <c r="B30" s="131"/>
      <c r="C30" s="17" t="s">
        <v>1</v>
      </c>
      <c r="D30" s="32">
        <f>D32+D34</f>
        <v>5707</v>
      </c>
      <c r="E30" s="32">
        <f>E32+E34</f>
        <v>17644</v>
      </c>
      <c r="F30" s="41">
        <f t="shared" si="3"/>
        <v>-67.654726819315343</v>
      </c>
      <c r="G30" s="74">
        <v>78540</v>
      </c>
      <c r="H30" s="74">
        <v>355332</v>
      </c>
      <c r="I30" s="37">
        <f t="shared" si="4"/>
        <v>-77.896727567458029</v>
      </c>
      <c r="J30" s="49">
        <f>D30/G30*100</f>
        <v>7.266361089890502</v>
      </c>
      <c r="K30" s="49">
        <f>E30/H30*100</f>
        <v>4.965497056274133</v>
      </c>
      <c r="L30" s="50">
        <f>J30-K30</f>
        <v>2.300864033616369</v>
      </c>
    </row>
    <row r="31" spans="1:12">
      <c r="A31" s="128"/>
      <c r="B31" s="132" t="s">
        <v>11</v>
      </c>
      <c r="C31" s="18" t="s">
        <v>0</v>
      </c>
      <c r="D31" s="81">
        <v>830</v>
      </c>
      <c r="E31" s="58">
        <v>272</v>
      </c>
      <c r="F31" s="38">
        <f t="shared" si="3"/>
        <v>205.14705882352939</v>
      </c>
      <c r="G31" s="89">
        <v>12321</v>
      </c>
      <c r="H31" s="69">
        <v>10570</v>
      </c>
      <c r="I31" s="38">
        <f t="shared" si="4"/>
        <v>16.565752128666038</v>
      </c>
      <c r="J31" s="47">
        <f>D31/G31*100</f>
        <v>6.7364661959256553</v>
      </c>
      <c r="K31" s="47">
        <f t="shared" ref="K31:K33" si="7">E31/H31*100</f>
        <v>2.5733207190160834</v>
      </c>
      <c r="L31" s="48">
        <f>J31-K31</f>
        <v>4.1631454769095715</v>
      </c>
    </row>
    <row r="32" spans="1:12">
      <c r="A32" s="128"/>
      <c r="B32" s="133"/>
      <c r="C32" s="18" t="s">
        <v>1</v>
      </c>
      <c r="D32" s="59">
        <v>1805</v>
      </c>
      <c r="E32" s="59">
        <v>4400</v>
      </c>
      <c r="F32" s="39">
        <f t="shared" si="3"/>
        <v>-58.97727272727272</v>
      </c>
      <c r="G32" s="77">
        <v>35546</v>
      </c>
      <c r="H32" s="101">
        <v>120264</v>
      </c>
      <c r="I32" s="39">
        <f t="shared" si="4"/>
        <v>-70.443357945852455</v>
      </c>
      <c r="J32" s="51">
        <f t="shared" ref="J32:J33" si="8">D32/G32*100</f>
        <v>5.0779271929331005</v>
      </c>
      <c r="K32" s="51">
        <f t="shared" si="7"/>
        <v>3.6586177077097055</v>
      </c>
      <c r="L32" s="52">
        <f t="shared" ref="L32:L33" si="9">J32-K32</f>
        <v>1.419309485223395</v>
      </c>
    </row>
    <row r="33" spans="1:12">
      <c r="A33" s="128"/>
      <c r="B33" s="133" t="s">
        <v>10</v>
      </c>
      <c r="C33" s="18" t="s">
        <v>0</v>
      </c>
      <c r="D33" s="58">
        <v>1585</v>
      </c>
      <c r="E33" s="58">
        <v>892</v>
      </c>
      <c r="F33" s="38">
        <f t="shared" si="3"/>
        <v>77.690582959641247</v>
      </c>
      <c r="G33" s="68">
        <v>13788</v>
      </c>
      <c r="H33" s="68">
        <v>20520</v>
      </c>
      <c r="I33" s="38">
        <f t="shared" si="4"/>
        <v>-32.807017543859651</v>
      </c>
      <c r="J33" s="53">
        <f t="shared" si="8"/>
        <v>11.495503336234407</v>
      </c>
      <c r="K33" s="53">
        <f t="shared" si="7"/>
        <v>4.3469785575048734</v>
      </c>
      <c r="L33" s="54">
        <f t="shared" si="9"/>
        <v>7.1485247787295334</v>
      </c>
    </row>
    <row r="34" spans="1:12" ht="17.25" thickBot="1">
      <c r="A34" s="129"/>
      <c r="B34" s="134"/>
      <c r="C34" s="19" t="s">
        <v>1</v>
      </c>
      <c r="D34" s="60">
        <v>3902</v>
      </c>
      <c r="E34" s="60">
        <v>13244</v>
      </c>
      <c r="F34" s="42">
        <f t="shared" si="3"/>
        <v>-70.537601932950764</v>
      </c>
      <c r="G34" s="70">
        <v>42994</v>
      </c>
      <c r="H34" s="70">
        <v>235068</v>
      </c>
      <c r="I34" s="42">
        <f t="shared" si="4"/>
        <v>-81.709973284326239</v>
      </c>
      <c r="J34" s="55">
        <f>D34/G34*100</f>
        <v>9.075684979299437</v>
      </c>
      <c r="K34" s="55">
        <f>E34/H34*100</f>
        <v>5.6341143839229506</v>
      </c>
      <c r="L34" s="56">
        <f>J34-K34</f>
        <v>3.4415705953764864</v>
      </c>
    </row>
  </sheetData>
  <mergeCells count="21">
    <mergeCell ref="B25:B26"/>
    <mergeCell ref="A1:L1"/>
    <mergeCell ref="D3:F3"/>
    <mergeCell ref="G3:I3"/>
    <mergeCell ref="J3:L3"/>
    <mergeCell ref="A5:B6"/>
    <mergeCell ref="A7:A28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7:B28"/>
    <mergeCell ref="A29:A34"/>
    <mergeCell ref="B29:B30"/>
    <mergeCell ref="B31:B32"/>
    <mergeCell ref="B33:B3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표지</vt:lpstr>
      <vt:lpstr>1월</vt:lpstr>
      <vt:lpstr>2월</vt:lpstr>
      <vt:lpstr>3월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제주관광공사</dc:creator>
  <cp:lastModifiedBy>JTO</cp:lastModifiedBy>
  <cp:lastPrinted>2017-07-19T02:23:09Z</cp:lastPrinted>
  <dcterms:created xsi:type="dcterms:W3CDTF">2016-05-26T02:39:52Z</dcterms:created>
  <dcterms:modified xsi:type="dcterms:W3CDTF">2021-05-24T00:44:50Z</dcterms:modified>
</cp:coreProperties>
</file>